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kqkdquy4daydu" sheetId="1" r:id="rId1"/>
    <sheet name="BCTOMTATQUY4" sheetId="2" r:id="rId2"/>
    <sheet name="quyIV06" sheetId="3" r:id="rId3"/>
  </sheets>
  <definedNames>
    <definedName name="_xlnm.Print_Titles" localSheetId="0">'kqkdquy4daydu'!$8:$9</definedName>
  </definedNames>
  <calcPr fullCalcOnLoad="1"/>
</workbook>
</file>

<file path=xl/sharedStrings.xml><?xml version="1.0" encoding="utf-8"?>
<sst xmlns="http://schemas.openxmlformats.org/spreadsheetml/2006/main" count="241" uniqueCount="158">
  <si>
    <t>CÔNG TY CỔ PHẦN TẤM LỢP VLXD ĐỒNG NAI</t>
  </si>
  <si>
    <t>Địa chỉ: Đường số 4, Khu công nghiệp Biên Hòa 1, Tp. Biên Hòa, tỉnh Đồng Nai</t>
  </si>
  <si>
    <t xml:space="preserve">Mã 
số </t>
  </si>
  <si>
    <t>1.</t>
  </si>
  <si>
    <t>2.</t>
  </si>
  <si>
    <t>3.</t>
  </si>
  <si>
    <t>4.</t>
  </si>
  <si>
    <t>5.</t>
  </si>
  <si>
    <t>6.</t>
  </si>
  <si>
    <t>BÁO CÁO KẾT QUẢ HOẠT ĐỘNG KINH DOANH</t>
  </si>
  <si>
    <t>Đơn vị tính: Đồng</t>
  </si>
  <si>
    <t>Đơn vị tính: USD</t>
  </si>
  <si>
    <t>CHỈ TIÊU</t>
  </si>
  <si>
    <t>Thuyết 
minh</t>
  </si>
  <si>
    <t>Tháng 9</t>
  </si>
  <si>
    <t>6 tháng đầu 
năm 2004</t>
  </si>
  <si>
    <t>1. Doanh thu bán hàng và cung cấp dịch vụ</t>
  </si>
  <si>
    <t>01</t>
  </si>
  <si>
    <t>VI.25</t>
  </si>
  <si>
    <t>2. Các khoản giảm trừ doanh thu</t>
  </si>
  <si>
    <t>02</t>
  </si>
  <si>
    <t xml:space="preserve">3. Doanh thu thuần về bán hàng và cung cấp dịch vụ </t>
  </si>
  <si>
    <t>4. Giá vốn hàng bán</t>
  </si>
  <si>
    <t>VI.27</t>
  </si>
  <si>
    <t xml:space="preserve">5. Lợi nhuận gộp về bán hàng và cung cấp dịch vụ </t>
  </si>
  <si>
    <t>6. Doanh thu hoạt động tài chính</t>
  </si>
  <si>
    <t>VI.26</t>
  </si>
  <si>
    <t>7.</t>
  </si>
  <si>
    <t>7. Chi phí tài chính</t>
  </si>
  <si>
    <t>VI.28</t>
  </si>
  <si>
    <t xml:space="preserve"> Trong đó: chi phí lãi vay </t>
  </si>
  <si>
    <t>8.</t>
  </si>
  <si>
    <t>8. Chi phí bán hàng</t>
  </si>
  <si>
    <t>9.</t>
  </si>
  <si>
    <t>9. Chi phí quản lý doanh nghiệp</t>
  </si>
  <si>
    <t>10.</t>
  </si>
  <si>
    <t>10. Lợi nhuận thuần từ hoạt động kinh doanh</t>
  </si>
  <si>
    <t>11.</t>
  </si>
  <si>
    <t>11. Thu nhập khác</t>
  </si>
  <si>
    <t>12.</t>
  </si>
  <si>
    <t>12. Chi phí khác</t>
  </si>
  <si>
    <t>13.</t>
  </si>
  <si>
    <t>13. Lợi nhuận khác</t>
  </si>
  <si>
    <t>14.</t>
  </si>
  <si>
    <t>14. Tổng lợi nhuận kế toán trước thuế</t>
  </si>
  <si>
    <t xml:space="preserve">15. Chi phí thuế TNDN hiện hành </t>
  </si>
  <si>
    <t xml:space="preserve">16. Chi phí thuế TNDN hoãn lại </t>
  </si>
  <si>
    <t>15.</t>
  </si>
  <si>
    <t>17. Lợi nhuận sau thuế thu nhập doanh nghiệp</t>
  </si>
  <si>
    <t>16.</t>
  </si>
  <si>
    <t>NGUYEÃN THÒ AÙNH                                DƯƠNG VAÊN THIEÄP</t>
  </si>
  <si>
    <t xml:space="preserve"> NGUYEÃN THÒ AÙNH                    DÖÔNG VAÊN THIEÄP                                </t>
  </si>
  <si>
    <t xml:space="preserve">   NGƯỜI LẬP BIỂU                           KẾ TOÁN TRƯỞNG </t>
  </si>
  <si>
    <t xml:space="preserve">Luỹ kế từ đầu năm </t>
  </si>
  <si>
    <t xml:space="preserve">                  TỔNG GIÁM ĐỐC </t>
  </si>
  <si>
    <t xml:space="preserve">                 NGUYEÃN COÂNG LYÙ </t>
  </si>
  <si>
    <t>I.</t>
  </si>
  <si>
    <t>II.</t>
  </si>
  <si>
    <t>Các khoản đầu tư tài chính ngắn hạn</t>
  </si>
  <si>
    <t>Hàng tồn kho</t>
  </si>
  <si>
    <t>V.</t>
  </si>
  <si>
    <t>Số dư đầu kỳ</t>
  </si>
  <si>
    <t>Số dư cuối kỳ</t>
  </si>
  <si>
    <t xml:space="preserve">Tài sản cố định </t>
  </si>
  <si>
    <t>III</t>
  </si>
  <si>
    <t xml:space="preserve">IV </t>
  </si>
  <si>
    <t xml:space="preserve">Nợ phải trả </t>
  </si>
  <si>
    <t xml:space="preserve">Nợ ngắn hạn </t>
  </si>
  <si>
    <t xml:space="preserve">Nợ dài hạn </t>
  </si>
  <si>
    <t>_ Cổ phiếu quỹ</t>
  </si>
  <si>
    <t>VI</t>
  </si>
  <si>
    <t>STT</t>
  </si>
  <si>
    <t>Chỉ tiêu</t>
  </si>
  <si>
    <t>Kỳ báo cáo</t>
  </si>
  <si>
    <t xml:space="preserve">Giá vốn hàng bán </t>
  </si>
  <si>
    <t xml:space="preserve">Chi phí bán hàng </t>
  </si>
  <si>
    <t>Chi phí quản lý doanh nghiệp</t>
  </si>
  <si>
    <t xml:space="preserve">Chi phí khác </t>
  </si>
  <si>
    <t xml:space="preserve">Lợi nhuận khác </t>
  </si>
  <si>
    <t>17.</t>
  </si>
  <si>
    <t>18.</t>
  </si>
  <si>
    <t>Nội dung</t>
  </si>
  <si>
    <t xml:space="preserve">NGUYEÃN COÂNG LYÙ </t>
  </si>
  <si>
    <t xml:space="preserve">                        BÁO CÁO TÀI CHÍNH TÓM TẮT </t>
  </si>
  <si>
    <t>Luỹ kế</t>
  </si>
  <si>
    <t xml:space="preserve">TỔNG GIÁM ĐỐC </t>
  </si>
  <si>
    <r>
      <t xml:space="preserve">            II. </t>
    </r>
    <r>
      <rPr>
        <b/>
        <u val="single"/>
        <sz val="14"/>
        <rFont val="Times New Roman"/>
        <family val="1"/>
      </rPr>
      <t>KẾT QUẢ HOẠT ĐỘNG SẢN XUẤT KINH DOANH</t>
    </r>
    <r>
      <rPr>
        <b/>
        <sz val="14"/>
        <rFont val="Times New Roman"/>
        <family val="1"/>
      </rPr>
      <t xml:space="preserve">  </t>
    </r>
  </si>
  <si>
    <r>
      <t xml:space="preserve">            I. </t>
    </r>
    <r>
      <rPr>
        <b/>
        <u val="single"/>
        <sz val="14"/>
        <rFont val="Times New Roman"/>
        <family val="1"/>
      </rPr>
      <t>BẢNG CÂN ĐỐI KẾ TOÁN</t>
    </r>
    <r>
      <rPr>
        <b/>
        <sz val="14"/>
        <rFont val="Times New Roman"/>
        <family val="1"/>
      </rPr>
      <t xml:space="preserve"> </t>
    </r>
  </si>
  <si>
    <t xml:space="preserve"> Quý IV năm 2006 </t>
  </si>
  <si>
    <t xml:space="preserve">                                   Lập, ngày 22 tháng 01 năm 2007</t>
  </si>
  <si>
    <t xml:space="preserve">18. Lãi cơ bản trên cổ phiếu </t>
  </si>
  <si>
    <t xml:space="preserve">Quý IV </t>
  </si>
  <si>
    <t xml:space="preserve">                                           Quý 4 năm 2006</t>
  </si>
  <si>
    <t xml:space="preserve">Tài sản ngắn hạn </t>
  </si>
  <si>
    <t xml:space="preserve">Tiền và các khỏan tương đương tiền </t>
  </si>
  <si>
    <t xml:space="preserve">Các khoản phải thu ngắn hạn </t>
  </si>
  <si>
    <t xml:space="preserve">Tài sản ngắn hạn khác </t>
  </si>
  <si>
    <t xml:space="preserve">Tài sản dài hạn </t>
  </si>
  <si>
    <t xml:space="preserve">Các khỏan phải thu dài hạn </t>
  </si>
  <si>
    <t>_ Tài sản cố định hữu hình</t>
  </si>
  <si>
    <t>_ Tài sản cố định vô hình</t>
  </si>
  <si>
    <t xml:space="preserve">_ Tài sản cố định thuê tài chính </t>
  </si>
  <si>
    <t xml:space="preserve">_ Chi phí xây dựng cơ bản dở dang </t>
  </si>
  <si>
    <t>Bất động sản đầu tư</t>
  </si>
  <si>
    <t>Các khỏan đầu tư tài chính dài hạn</t>
  </si>
  <si>
    <t xml:space="preserve">Tài sản dài hạn khác </t>
  </si>
  <si>
    <t xml:space="preserve">TỔNG CỘNG TÀI SẢN </t>
  </si>
  <si>
    <t>Vốn chủ sở hữu</t>
  </si>
  <si>
    <t xml:space="preserve">Vốn chủ sở hữu </t>
  </si>
  <si>
    <t xml:space="preserve">_ Vốn đầu tư của chủ sở hữu </t>
  </si>
  <si>
    <t xml:space="preserve">_ Thặng dư vốn cổ phần </t>
  </si>
  <si>
    <t xml:space="preserve">_ Chênh lệch đánh giá lại tài sản </t>
  </si>
  <si>
    <t xml:space="preserve">_ Chênh lệch tỷ giá hối đóai  </t>
  </si>
  <si>
    <t xml:space="preserve">_ Các quỹ </t>
  </si>
  <si>
    <t xml:space="preserve">_ Lợi nhuận sau thuế chưa phân phối </t>
  </si>
  <si>
    <t>_ Nguồn vốn đầu tư XDCB</t>
  </si>
  <si>
    <t xml:space="preserve">Nguồn kinh phí và quỹ khác </t>
  </si>
  <si>
    <t>_ Nguồn kinh phí đã hình thành TSCĐ</t>
  </si>
  <si>
    <t>_ Nguồn kinh phí</t>
  </si>
  <si>
    <t xml:space="preserve">_ Quỹ khen thưởng phúc lợi </t>
  </si>
  <si>
    <t xml:space="preserve">TỔNG CỘNG NGUỒN VỐN </t>
  </si>
  <si>
    <t>Doanh thu bán hàng và cung cấp dịch vụ</t>
  </si>
  <si>
    <t>Các khoản giảm trừ doanh thu</t>
  </si>
  <si>
    <t xml:space="preserve">Đơn vị tính: đồng </t>
  </si>
  <si>
    <t xml:space="preserve">Doanh thu thuần về bán hàng và cung cấp dịch vụ </t>
  </si>
  <si>
    <t>Lợi nhuận gộp về bán hàng và cung cấp dịch vụ</t>
  </si>
  <si>
    <t xml:space="preserve">Doanh thu hoạt động tài chính </t>
  </si>
  <si>
    <t xml:space="preserve">Chi phí tài chính </t>
  </si>
  <si>
    <t>Lợi nhuận thuần từ họat động kinh doanh</t>
  </si>
  <si>
    <t xml:space="preserve">Thu nhập khác </t>
  </si>
  <si>
    <t xml:space="preserve">Tổng lợi nhuận kế tóan trước thuế </t>
  </si>
  <si>
    <t xml:space="preserve">Thuế thu nhập doanh nghiệp </t>
  </si>
  <si>
    <t>Lợi nhuận sau thuế thu nhập doanh nghiệp</t>
  </si>
  <si>
    <t>Lãi cơ bản trên cổ phiếu</t>
  </si>
  <si>
    <t xml:space="preserve">Cổ tức đã trả </t>
  </si>
  <si>
    <t xml:space="preserve">   NGƯỜI LẬP BIỂU                      KẾ TOÁN TRƯỞNG                 </t>
  </si>
  <si>
    <t xml:space="preserve">                                                               Lập, ngày 22 tháng 01 năm 2007</t>
  </si>
  <si>
    <t xml:space="preserve"> Quý IV Năm 2006 </t>
  </si>
  <si>
    <t xml:space="preserve">         </t>
  </si>
  <si>
    <t xml:space="preserve">Đơn vị tính = đồng </t>
  </si>
  <si>
    <t xml:space="preserve">                       Quý 4 </t>
  </si>
  <si>
    <t xml:space="preserve"> Luỹ kế từ đầu năm đến cuối quý này </t>
  </si>
  <si>
    <t>Năm nay</t>
  </si>
  <si>
    <t xml:space="preserve">Năm trước </t>
  </si>
  <si>
    <t>2</t>
  </si>
  <si>
    <t>3. Doanh thu thuần về bán hàng và cung cấp DV</t>
  </si>
  <si>
    <t>5. Lợi nhuận gộp về bán hàng và cung cấp DV</t>
  </si>
  <si>
    <t>VI.29</t>
  </si>
  <si>
    <t>VI.30</t>
  </si>
  <si>
    <t>VI.31</t>
  </si>
  <si>
    <t>VI.32</t>
  </si>
  <si>
    <t>VI.33</t>
  </si>
  <si>
    <t>18. Lãi cơ bản trên cổ phiếu ( * )</t>
  </si>
  <si>
    <t xml:space="preserve">                                      Lập, ngày 31 tháng 01 năm 2007</t>
  </si>
  <si>
    <t xml:space="preserve">   NGƯỜI LẬP BIỂU                                              KẾ TOÁN TRƯỞNG                                                           TỔNG GIÁM ĐỐC </t>
  </si>
  <si>
    <t xml:space="preserve">  NGUYEÃN THÒ AÙNH                                       </t>
  </si>
  <si>
    <t xml:space="preserve">     DÖÔNG VAÊN THIEÄP </t>
  </si>
  <si>
    <t xml:space="preserve">                  NGUYEÃN COÂNG LYÙ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</si>
</sst>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_-;\-* #,##0_-;_-* &quot;-&quot;??_-;_-@_-"/>
    <numFmt numFmtId="181" formatCode="_(* #,##0.00_);_(* \(#,##0.00\);_(* &quot;-&quot;_);_(@_)"/>
  </numFmts>
  <fonts count="25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name val="Tahoma"/>
      <family val="2"/>
    </font>
    <font>
      <b/>
      <sz val="12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1"/>
      <name val="VNI-Times"/>
      <family val="0"/>
    </font>
    <font>
      <b/>
      <sz val="12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  <font>
      <sz val="12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b/>
      <sz val="12"/>
      <name val="VNI-Times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0" fontId="4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0" xfId="15" applyNumberFormat="1" applyFont="1" applyAlignment="1">
      <alignment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80" fontId="2" fillId="0" borderId="0" xfId="15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180" fontId="8" fillId="0" borderId="0" xfId="15" applyNumberFormat="1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15" applyNumberFormat="1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81" fontId="2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81" fontId="2" fillId="0" borderId="0" xfId="0" applyNumberFormat="1" applyFont="1" applyAlignment="1">
      <alignment horizontal="centerContinuous"/>
    </xf>
    <xf numFmtId="181" fontId="8" fillId="0" borderId="0" xfId="0" applyNumberFormat="1" applyFont="1" applyAlignment="1">
      <alignment horizontal="centerContinuous"/>
    </xf>
    <xf numFmtId="181" fontId="6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80" fontId="5" fillId="0" borderId="4" xfId="15" applyNumberFormat="1" applyFont="1" applyBorder="1" applyAlignment="1">
      <alignment horizontal="center" vertical="center" wrapText="1"/>
    </xf>
    <xf numFmtId="181" fontId="5" fillId="0" borderId="5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180" fontId="9" fillId="0" borderId="6" xfId="15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 quotePrefix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5" fillId="0" borderId="1" xfId="15" applyNumberFormat="1" applyFont="1" applyBorder="1" applyAlignment="1">
      <alignment horizontal="right"/>
    </xf>
    <xf numFmtId="3" fontId="5" fillId="0" borderId="1" xfId="15" applyNumberFormat="1" applyFont="1" applyBorder="1" applyAlignment="1">
      <alignment/>
    </xf>
    <xf numFmtId="0" fontId="10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41" fontId="5" fillId="0" borderId="1" xfId="15" applyNumberFormat="1" applyFont="1" applyBorder="1" applyAlignment="1">
      <alignment/>
    </xf>
    <xf numFmtId="38" fontId="5" fillId="0" borderId="1" xfId="0" applyNumberFormat="1" applyFont="1" applyBorder="1" applyAlignment="1">
      <alignment/>
    </xf>
    <xf numFmtId="181" fontId="5" fillId="0" borderId="5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10" fontId="5" fillId="0" borderId="7" xfId="19" applyNumberFormat="1" applyFont="1" applyBorder="1" applyAlignment="1">
      <alignment horizontal="center"/>
    </xf>
    <xf numFmtId="181" fontId="5" fillId="0" borderId="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80" fontId="5" fillId="0" borderId="0" xfId="15" applyNumberFormat="1" applyFont="1" applyBorder="1" applyAlignment="1">
      <alignment/>
    </xf>
    <xf numFmtId="0" fontId="11" fillId="0" borderId="0" xfId="0" applyFont="1" applyAlignment="1">
      <alignment/>
    </xf>
    <xf numFmtId="181" fontId="0" fillId="0" borderId="0" xfId="0" applyNumberFormat="1" applyAlignment="1">
      <alignment horizontal="centerContinuous"/>
    </xf>
    <xf numFmtId="180" fontId="0" fillId="0" borderId="0" xfId="15" applyNumberFormat="1" applyAlignment="1">
      <alignment/>
    </xf>
    <xf numFmtId="181" fontId="0" fillId="0" borderId="0" xfId="0" applyNumberFormat="1" applyAlignment="1">
      <alignment/>
    </xf>
    <xf numFmtId="180" fontId="11" fillId="0" borderId="0" xfId="15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80" fontId="5" fillId="0" borderId="0" xfId="15" applyNumberFormat="1" applyFont="1" applyAlignment="1">
      <alignment horizontal="left"/>
    </xf>
    <xf numFmtId="0" fontId="5" fillId="0" borderId="0" xfId="0" applyFont="1" applyAlignment="1">
      <alignment horizontal="left"/>
    </xf>
    <xf numFmtId="181" fontId="1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180" fontId="0" fillId="0" borderId="0" xfId="15" applyNumberForma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right"/>
    </xf>
    <xf numFmtId="0" fontId="6" fillId="0" borderId="1" xfId="0" applyFont="1" applyBorder="1" applyAlignment="1">
      <alignment horizontal="right"/>
    </xf>
    <xf numFmtId="0" fontId="5" fillId="0" borderId="7" xfId="0" applyFont="1" applyBorder="1" applyAlignment="1" quotePrefix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centerContinuous"/>
    </xf>
    <xf numFmtId="180" fontId="5" fillId="0" borderId="0" xfId="15" applyNumberFormat="1" applyFont="1" applyAlignment="1">
      <alignment horizontal="centerContinuous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right"/>
    </xf>
    <xf numFmtId="180" fontId="13" fillId="0" borderId="1" xfId="15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7" xfId="0" applyFont="1" applyBorder="1" applyAlignment="1">
      <alignment horizontal="right"/>
    </xf>
    <xf numFmtId="180" fontId="13" fillId="0" borderId="7" xfId="15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 applyAlignment="1">
      <alignment/>
    </xf>
    <xf numFmtId="180" fontId="16" fillId="0" borderId="0" xfId="15" applyNumberFormat="1" applyFont="1" applyAlignment="1">
      <alignment/>
    </xf>
    <xf numFmtId="0" fontId="17" fillId="0" borderId="0" xfId="0" applyFont="1" applyAlignment="1">
      <alignment/>
    </xf>
    <xf numFmtId="180" fontId="17" fillId="0" borderId="0" xfId="15" applyNumberFormat="1" applyFont="1" applyAlignment="1">
      <alignment/>
    </xf>
    <xf numFmtId="180" fontId="17" fillId="0" borderId="0" xfId="15" applyNumberFormat="1" applyFont="1" applyAlignment="1">
      <alignment horizontal="right"/>
    </xf>
    <xf numFmtId="0" fontId="13" fillId="0" borderId="6" xfId="0" applyFont="1" applyBorder="1" applyAlignment="1">
      <alignment/>
    </xf>
    <xf numFmtId="180" fontId="13" fillId="0" borderId="0" xfId="15" applyNumberFormat="1" applyFont="1" applyBorder="1" applyAlignment="1">
      <alignment/>
    </xf>
    <xf numFmtId="0" fontId="13" fillId="0" borderId="1" xfId="0" applyFont="1" applyBorder="1" applyAlignment="1">
      <alignment/>
    </xf>
    <xf numFmtId="0" fontId="17" fillId="0" borderId="1" xfId="0" applyFont="1" applyBorder="1" applyAlignment="1">
      <alignment horizontal="right"/>
    </xf>
    <xf numFmtId="0" fontId="17" fillId="0" borderId="1" xfId="0" applyFont="1" applyBorder="1" applyAlignment="1">
      <alignment/>
    </xf>
    <xf numFmtId="180" fontId="17" fillId="0" borderId="1" xfId="15" applyNumberFormat="1" applyFont="1" applyBorder="1" applyAlignment="1">
      <alignment/>
    </xf>
    <xf numFmtId="0" fontId="17" fillId="0" borderId="1" xfId="0" applyFont="1" applyBorder="1" applyAlignment="1" quotePrefix="1">
      <alignment horizontal="right"/>
    </xf>
    <xf numFmtId="41" fontId="18" fillId="0" borderId="1" xfId="15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180" fontId="13" fillId="0" borderId="0" xfId="15" applyNumberFormat="1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0" fontId="17" fillId="0" borderId="6" xfId="0" applyFont="1" applyBorder="1" applyAlignment="1">
      <alignment/>
    </xf>
    <xf numFmtId="180" fontId="17" fillId="0" borderId="6" xfId="15" applyNumberFormat="1" applyFont="1" applyBorder="1" applyAlignment="1">
      <alignment horizontal="center"/>
    </xf>
    <xf numFmtId="180" fontId="13" fillId="0" borderId="1" xfId="15" applyNumberFormat="1" applyFont="1" applyBorder="1" applyAlignment="1">
      <alignment horizontal="center"/>
    </xf>
    <xf numFmtId="180" fontId="17" fillId="0" borderId="1" xfId="15" applyNumberFormat="1" applyFont="1" applyBorder="1" applyAlignment="1">
      <alignment horizontal="center"/>
    </xf>
    <xf numFmtId="0" fontId="18" fillId="0" borderId="0" xfId="0" applyFont="1" applyAlignment="1">
      <alignment/>
    </xf>
    <xf numFmtId="41" fontId="17" fillId="0" borderId="1" xfId="15" applyNumberFormat="1" applyFont="1" applyBorder="1" applyAlignment="1">
      <alignment/>
    </xf>
    <xf numFmtId="0" fontId="17" fillId="0" borderId="7" xfId="0" applyFont="1" applyBorder="1" applyAlignment="1">
      <alignment horizontal="right"/>
    </xf>
    <xf numFmtId="0" fontId="17" fillId="0" borderId="7" xfId="0" applyFont="1" applyBorder="1" applyAlignment="1">
      <alignment/>
    </xf>
    <xf numFmtId="0" fontId="17" fillId="0" borderId="0" xfId="0" applyFont="1" applyBorder="1" applyAlignment="1" quotePrefix="1">
      <alignment horizontal="right"/>
    </xf>
    <xf numFmtId="0" fontId="17" fillId="0" borderId="0" xfId="0" applyFont="1" applyBorder="1" applyAlignment="1">
      <alignment/>
    </xf>
    <xf numFmtId="180" fontId="17" fillId="0" borderId="0" xfId="15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4" xfId="0" applyFont="1" applyBorder="1" applyAlignment="1">
      <alignment horizontal="center"/>
    </xf>
    <xf numFmtId="180" fontId="13" fillId="0" borderId="4" xfId="15" applyNumberFormat="1" applyFont="1" applyBorder="1" applyAlignment="1">
      <alignment horizontal="center"/>
    </xf>
    <xf numFmtId="180" fontId="13" fillId="0" borderId="6" xfId="15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3" fillId="0" borderId="1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41" fontId="24" fillId="0" borderId="1" xfId="15" applyNumberFormat="1" applyFont="1" applyBorder="1" applyAlignment="1">
      <alignment/>
    </xf>
    <xf numFmtId="180" fontId="17" fillId="0" borderId="1" xfId="19" applyNumberFormat="1" applyFont="1" applyBorder="1" applyAlignment="1">
      <alignment horizontal="right"/>
    </xf>
    <xf numFmtId="9" fontId="17" fillId="0" borderId="7" xfId="15" applyNumberFormat="1" applyFont="1" applyBorder="1" applyAlignment="1">
      <alignment horizontal="center"/>
    </xf>
    <xf numFmtId="180" fontId="17" fillId="0" borderId="1" xfId="0" applyNumberFormat="1" applyFont="1" applyBorder="1" applyAlignment="1">
      <alignment/>
    </xf>
    <xf numFmtId="0" fontId="13" fillId="0" borderId="4" xfId="0" applyFont="1" applyBorder="1" applyAlignment="1">
      <alignment horizontal="right"/>
    </xf>
    <xf numFmtId="180" fontId="5" fillId="0" borderId="4" xfId="15" applyNumberFormat="1" applyFont="1" applyBorder="1" applyAlignment="1">
      <alignment horizontal="center"/>
    </xf>
    <xf numFmtId="10" fontId="17" fillId="0" borderId="1" xfId="19" applyNumberFormat="1" applyFont="1" applyBorder="1" applyAlignment="1">
      <alignment horizontal="center"/>
    </xf>
    <xf numFmtId="0" fontId="5" fillId="0" borderId="4" xfId="0" applyFont="1" applyBorder="1" applyAlignment="1">
      <alignment horizontal="centerContinuous" vertic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Continuous" vertical="center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 quotePrefix="1">
      <alignment horizontal="right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5" fillId="0" borderId="19" xfId="0" applyFont="1" applyBorder="1" applyAlignment="1" quotePrefix="1">
      <alignment horizontal="right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181" fontId="20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22">
      <selection activeCell="B31" sqref="B31"/>
    </sheetView>
  </sheetViews>
  <sheetFormatPr defaultColWidth="9.140625" defaultRowHeight="12.75"/>
  <cols>
    <col min="1" max="1" width="0.13671875" style="8" customWidth="1"/>
    <col min="2" max="2" width="45.00390625" style="8" customWidth="1"/>
    <col min="3" max="3" width="5.7109375" style="8" customWidth="1"/>
    <col min="4" max="4" width="8.00390625" style="8" customWidth="1"/>
    <col min="5" max="5" width="17.421875" style="8" customWidth="1"/>
    <col min="6" max="6" width="18.421875" style="8" customWidth="1"/>
    <col min="7" max="7" width="17.28125" style="8" customWidth="1"/>
    <col min="8" max="8" width="18.57421875" style="8" customWidth="1"/>
    <col min="9" max="9" width="15.7109375" style="21" hidden="1" customWidth="1"/>
    <col min="10" max="10" width="15.421875" style="8" bestFit="1" customWidth="1"/>
    <col min="11" max="16384" width="9.140625" style="8" customWidth="1"/>
  </cols>
  <sheetData>
    <row r="1" spans="1:9" s="2" customFormat="1" ht="18" customHeight="1">
      <c r="A1" s="1" t="s">
        <v>0</v>
      </c>
      <c r="I1" s="19"/>
    </row>
    <row r="2" spans="1:9" s="5" customFormat="1" ht="12.75">
      <c r="A2" s="4" t="s">
        <v>1</v>
      </c>
      <c r="I2" s="20"/>
    </row>
    <row r="3" spans="1:9" s="5" customFormat="1" ht="12.75">
      <c r="A3" s="4"/>
      <c r="I3" s="20"/>
    </row>
    <row r="4" spans="1:9" s="2" customFormat="1" ht="24.75" customHeight="1">
      <c r="A4" s="10" t="s">
        <v>9</v>
      </c>
      <c r="B4" s="11"/>
      <c r="C4" s="11"/>
      <c r="D4" s="11"/>
      <c r="E4" s="11"/>
      <c r="F4" s="11"/>
      <c r="G4" s="11"/>
      <c r="H4" s="11"/>
      <c r="I4" s="22"/>
    </row>
    <row r="5" spans="1:9" s="15" customFormat="1" ht="15">
      <c r="A5" s="13" t="s">
        <v>137</v>
      </c>
      <c r="B5" s="13"/>
      <c r="C5" s="13"/>
      <c r="D5" s="13"/>
      <c r="E5" s="13"/>
      <c r="F5" s="13"/>
      <c r="G5" s="13"/>
      <c r="H5" s="13"/>
      <c r="I5" s="23"/>
    </row>
    <row r="6" spans="1:9" s="15" customFormat="1" ht="15">
      <c r="A6" s="13"/>
      <c r="B6" s="13"/>
      <c r="C6" s="13" t="s">
        <v>138</v>
      </c>
      <c r="D6" s="89"/>
      <c r="E6" s="13"/>
      <c r="F6" s="13"/>
      <c r="G6" s="13" t="s">
        <v>139</v>
      </c>
      <c r="H6" s="13"/>
      <c r="I6" s="23"/>
    </row>
    <row r="7" spans="7:9" ht="15">
      <c r="G7" s="7"/>
      <c r="I7" s="24" t="s">
        <v>11</v>
      </c>
    </row>
    <row r="8" spans="1:9" ht="29.25">
      <c r="A8" s="25" t="s">
        <v>12</v>
      </c>
      <c r="B8" s="137"/>
      <c r="C8" s="27" t="s">
        <v>2</v>
      </c>
      <c r="D8" s="28" t="s">
        <v>13</v>
      </c>
      <c r="E8" s="138" t="s">
        <v>140</v>
      </c>
      <c r="F8" s="139"/>
      <c r="G8" s="140" t="s">
        <v>141</v>
      </c>
      <c r="H8" s="141"/>
      <c r="I8" s="30" t="s">
        <v>15</v>
      </c>
    </row>
    <row r="9" spans="1:9" ht="15">
      <c r="A9" s="25"/>
      <c r="B9" s="142"/>
      <c r="C9" s="143"/>
      <c r="D9" s="144"/>
      <c r="E9" s="145" t="s">
        <v>142</v>
      </c>
      <c r="F9" s="146" t="s">
        <v>143</v>
      </c>
      <c r="G9" s="146" t="s">
        <v>142</v>
      </c>
      <c r="H9" s="146" t="s">
        <v>143</v>
      </c>
      <c r="I9" s="147"/>
    </row>
    <row r="10" spans="1:9" ht="15">
      <c r="A10" s="25"/>
      <c r="B10" s="148">
        <v>1</v>
      </c>
      <c r="C10" s="149" t="s">
        <v>144</v>
      </c>
      <c r="D10" s="150">
        <v>3</v>
      </c>
      <c r="E10" s="150">
        <v>4</v>
      </c>
      <c r="F10" s="150">
        <v>5</v>
      </c>
      <c r="G10" s="150">
        <v>6</v>
      </c>
      <c r="H10" s="150">
        <v>7</v>
      </c>
      <c r="I10" s="147"/>
    </row>
    <row r="11" spans="1:9" ht="15">
      <c r="A11" s="151"/>
      <c r="B11" s="152"/>
      <c r="C11" s="73"/>
      <c r="D11" s="73"/>
      <c r="E11" s="73"/>
      <c r="F11" s="73"/>
      <c r="G11" s="73"/>
      <c r="H11" s="73"/>
      <c r="I11" s="33"/>
    </row>
    <row r="12" spans="1:10" s="7" customFormat="1" ht="15">
      <c r="A12" s="153" t="s">
        <v>3</v>
      </c>
      <c r="B12" s="17" t="s">
        <v>16</v>
      </c>
      <c r="C12" s="154" t="s">
        <v>17</v>
      </c>
      <c r="D12" s="18" t="s">
        <v>18</v>
      </c>
      <c r="E12" s="36">
        <v>64689190280</v>
      </c>
      <c r="F12" s="37">
        <v>40403266060</v>
      </c>
      <c r="G12" s="37">
        <v>169025627930</v>
      </c>
      <c r="H12" s="37">
        <v>138294716979</v>
      </c>
      <c r="I12" s="38"/>
      <c r="J12" s="39"/>
    </row>
    <row r="13" spans="1:9" s="7" customFormat="1" ht="15">
      <c r="A13" s="153"/>
      <c r="B13" s="17"/>
      <c r="C13" s="154"/>
      <c r="D13" s="18"/>
      <c r="E13" s="36"/>
      <c r="F13" s="17"/>
      <c r="G13" s="17"/>
      <c r="H13" s="17"/>
      <c r="I13" s="38"/>
    </row>
    <row r="14" spans="1:10" s="7" customFormat="1" ht="15">
      <c r="A14" s="153" t="s">
        <v>4</v>
      </c>
      <c r="B14" s="17" t="s">
        <v>19</v>
      </c>
      <c r="C14" s="154" t="s">
        <v>20</v>
      </c>
      <c r="D14" s="18"/>
      <c r="E14" s="36"/>
      <c r="F14" s="37"/>
      <c r="G14" s="37">
        <v>1226199</v>
      </c>
      <c r="H14" s="37">
        <v>6055560</v>
      </c>
      <c r="I14" s="38"/>
      <c r="J14" s="39"/>
    </row>
    <row r="15" spans="1:9" s="7" customFormat="1" ht="15">
      <c r="A15" s="153"/>
      <c r="B15" s="17"/>
      <c r="C15" s="154"/>
      <c r="D15" s="18"/>
      <c r="E15" s="36"/>
      <c r="F15" s="37"/>
      <c r="G15" s="37"/>
      <c r="H15" s="17"/>
      <c r="I15" s="38"/>
    </row>
    <row r="16" spans="1:10" s="7" customFormat="1" ht="15">
      <c r="A16" s="153" t="s">
        <v>5</v>
      </c>
      <c r="B16" s="17" t="s">
        <v>145</v>
      </c>
      <c r="C16" s="155">
        <v>10</v>
      </c>
      <c r="D16" s="18"/>
      <c r="E16" s="42">
        <f>E12-E14</f>
        <v>64689190280</v>
      </c>
      <c r="F16" s="42">
        <f>F12-F14</f>
        <v>40403266060</v>
      </c>
      <c r="G16" s="42">
        <f>G12-G14</f>
        <v>169024401731</v>
      </c>
      <c r="H16" s="42">
        <f>H12-H14</f>
        <v>138288661419</v>
      </c>
      <c r="I16" s="38">
        <f>I12-I14</f>
        <v>0</v>
      </c>
      <c r="J16" s="39"/>
    </row>
    <row r="17" spans="1:9" s="7" customFormat="1" ht="15">
      <c r="A17" s="153"/>
      <c r="B17" s="17"/>
      <c r="C17" s="155"/>
      <c r="D17" s="18"/>
      <c r="E17" s="36"/>
      <c r="F17" s="37"/>
      <c r="G17" s="37"/>
      <c r="H17" s="17"/>
      <c r="I17" s="38"/>
    </row>
    <row r="18" spans="1:10" s="7" customFormat="1" ht="15">
      <c r="A18" s="153" t="s">
        <v>6</v>
      </c>
      <c r="B18" s="17" t="s">
        <v>22</v>
      </c>
      <c r="C18" s="155">
        <v>11</v>
      </c>
      <c r="D18" s="18" t="s">
        <v>26</v>
      </c>
      <c r="E18" s="36">
        <v>49477759466</v>
      </c>
      <c r="F18" s="37">
        <v>35193227080</v>
      </c>
      <c r="G18" s="37">
        <v>132267195218</v>
      </c>
      <c r="H18" s="37">
        <v>119577443084</v>
      </c>
      <c r="I18" s="38"/>
      <c r="J18" s="39"/>
    </row>
    <row r="19" spans="1:9" s="7" customFormat="1" ht="15">
      <c r="A19" s="153"/>
      <c r="B19" s="17"/>
      <c r="C19" s="155"/>
      <c r="D19" s="18"/>
      <c r="E19" s="36"/>
      <c r="F19" s="37"/>
      <c r="G19" s="37"/>
      <c r="H19" s="17"/>
      <c r="I19" s="38"/>
    </row>
    <row r="20" spans="1:10" s="7" customFormat="1" ht="15">
      <c r="A20" s="153" t="s">
        <v>7</v>
      </c>
      <c r="B20" s="17" t="s">
        <v>146</v>
      </c>
      <c r="C20" s="155">
        <v>20</v>
      </c>
      <c r="D20" s="18"/>
      <c r="E20" s="43">
        <f>E16-E18</f>
        <v>15211430814</v>
      </c>
      <c r="F20" s="43">
        <f>F16-F18</f>
        <v>5210038980</v>
      </c>
      <c r="G20" s="43">
        <f>G16-G18</f>
        <v>36757206513</v>
      </c>
      <c r="H20" s="43">
        <f>H16-H18</f>
        <v>18711218335</v>
      </c>
      <c r="I20" s="38">
        <f>I16-I18</f>
        <v>0</v>
      </c>
      <c r="J20" s="39"/>
    </row>
    <row r="21" spans="1:9" s="7" customFormat="1" ht="15">
      <c r="A21" s="153"/>
      <c r="B21" s="17"/>
      <c r="C21" s="155"/>
      <c r="D21" s="18"/>
      <c r="E21" s="36"/>
      <c r="F21" s="37"/>
      <c r="G21" s="37"/>
      <c r="H21" s="17"/>
      <c r="I21" s="38"/>
    </row>
    <row r="22" spans="1:10" s="7" customFormat="1" ht="15">
      <c r="A22" s="153" t="s">
        <v>8</v>
      </c>
      <c r="B22" s="17" t="s">
        <v>25</v>
      </c>
      <c r="C22" s="155">
        <v>21</v>
      </c>
      <c r="D22" s="18" t="s">
        <v>23</v>
      </c>
      <c r="E22" s="36">
        <v>4292286354</v>
      </c>
      <c r="F22" s="37">
        <v>1661133721</v>
      </c>
      <c r="G22" s="37">
        <v>14261782728</v>
      </c>
      <c r="H22" s="37">
        <v>16218022703</v>
      </c>
      <c r="I22" s="38"/>
      <c r="J22" s="39"/>
    </row>
    <row r="23" spans="1:9" s="7" customFormat="1" ht="15">
      <c r="A23" s="153"/>
      <c r="B23" s="17"/>
      <c r="C23" s="18"/>
      <c r="D23" s="18"/>
      <c r="E23" s="36"/>
      <c r="F23" s="37"/>
      <c r="G23" s="37"/>
      <c r="H23" s="17"/>
      <c r="I23" s="38"/>
    </row>
    <row r="24" spans="1:10" s="7" customFormat="1" ht="15.75">
      <c r="A24" s="153" t="s">
        <v>27</v>
      </c>
      <c r="B24" s="17" t="s">
        <v>28</v>
      </c>
      <c r="C24" s="155">
        <v>22</v>
      </c>
      <c r="D24" s="18" t="s">
        <v>29</v>
      </c>
      <c r="E24" s="130">
        <v>-1836910398</v>
      </c>
      <c r="F24" s="37">
        <v>745028001</v>
      </c>
      <c r="G24" s="37">
        <v>2114032074</v>
      </c>
      <c r="H24" s="37">
        <v>6707520469</v>
      </c>
      <c r="I24" s="38"/>
      <c r="J24" s="39"/>
    </row>
    <row r="25" spans="1:10" ht="15">
      <c r="A25" s="156"/>
      <c r="B25" s="157" t="s">
        <v>30</v>
      </c>
      <c r="C25" s="18">
        <v>23</v>
      </c>
      <c r="D25" s="18"/>
      <c r="E25" s="45">
        <v>166857894</v>
      </c>
      <c r="F25" s="37">
        <v>66606667</v>
      </c>
      <c r="G25" s="37">
        <v>382920001</v>
      </c>
      <c r="H25" s="37">
        <v>385386667</v>
      </c>
      <c r="I25" s="47"/>
      <c r="J25" s="39"/>
    </row>
    <row r="26" spans="1:9" ht="15">
      <c r="A26" s="156"/>
      <c r="B26" s="157"/>
      <c r="C26" s="18"/>
      <c r="D26" s="18"/>
      <c r="E26" s="36"/>
      <c r="F26" s="37"/>
      <c r="G26" s="37"/>
      <c r="H26" s="157"/>
      <c r="I26" s="47"/>
    </row>
    <row r="27" spans="1:10" s="7" customFormat="1" ht="15">
      <c r="A27" s="153" t="s">
        <v>31</v>
      </c>
      <c r="B27" s="17" t="s">
        <v>32</v>
      </c>
      <c r="C27" s="155">
        <v>24</v>
      </c>
      <c r="D27" s="18" t="s">
        <v>147</v>
      </c>
      <c r="E27" s="48">
        <v>912891382</v>
      </c>
      <c r="F27" s="37">
        <v>836213269</v>
      </c>
      <c r="G27" s="37">
        <v>2435255256</v>
      </c>
      <c r="H27" s="37">
        <v>2574398567</v>
      </c>
      <c r="I27" s="38"/>
      <c r="J27" s="39"/>
    </row>
    <row r="28" spans="1:9" s="7" customFormat="1" ht="15">
      <c r="A28" s="153"/>
      <c r="B28" s="17"/>
      <c r="C28" s="18"/>
      <c r="D28" s="18"/>
      <c r="E28" s="36"/>
      <c r="F28" s="37"/>
      <c r="G28" s="37"/>
      <c r="H28" s="17"/>
      <c r="I28" s="38"/>
    </row>
    <row r="29" spans="1:10" s="7" customFormat="1" ht="15">
      <c r="A29" s="153" t="s">
        <v>33</v>
      </c>
      <c r="B29" s="17" t="s">
        <v>34</v>
      </c>
      <c r="C29" s="155">
        <v>25</v>
      </c>
      <c r="D29" s="18" t="s">
        <v>148</v>
      </c>
      <c r="E29" s="36">
        <v>3188511150</v>
      </c>
      <c r="F29" s="37">
        <v>1872141046</v>
      </c>
      <c r="G29" s="37">
        <v>8256302336</v>
      </c>
      <c r="H29" s="37">
        <v>6168650282</v>
      </c>
      <c r="I29" s="38"/>
      <c r="J29" s="39"/>
    </row>
    <row r="30" spans="1:9" s="7" customFormat="1" ht="15">
      <c r="A30" s="153"/>
      <c r="B30" s="17"/>
      <c r="C30" s="155"/>
      <c r="D30" s="18"/>
      <c r="E30" s="36"/>
      <c r="F30" s="37"/>
      <c r="G30" s="37"/>
      <c r="H30" s="17"/>
      <c r="I30" s="38"/>
    </row>
    <row r="31" spans="1:10" s="7" customFormat="1" ht="15">
      <c r="A31" s="153" t="s">
        <v>35</v>
      </c>
      <c r="B31" s="17" t="s">
        <v>36</v>
      </c>
      <c r="C31" s="155">
        <v>30</v>
      </c>
      <c r="D31" s="18"/>
      <c r="E31" s="37">
        <f>E20+E22-E24-E27-E29</f>
        <v>17239225034</v>
      </c>
      <c r="F31" s="37">
        <f>F20+F22-F24-F27-F29</f>
        <v>3417790385</v>
      </c>
      <c r="G31" s="37">
        <f>G20+G22-G24-G27-G29</f>
        <v>38213399575</v>
      </c>
      <c r="H31" s="37">
        <f>H20+H22-H24-H27-H29</f>
        <v>19478671720</v>
      </c>
      <c r="I31" s="38">
        <f>I20+I22-I24-I27-I29</f>
        <v>0</v>
      </c>
      <c r="J31" s="39"/>
    </row>
    <row r="32" spans="1:9" s="7" customFormat="1" ht="15">
      <c r="A32" s="153"/>
      <c r="B32" s="17"/>
      <c r="C32" s="155"/>
      <c r="D32" s="18"/>
      <c r="E32" s="36"/>
      <c r="F32" s="37"/>
      <c r="G32" s="37"/>
      <c r="H32" s="17"/>
      <c r="I32" s="38"/>
    </row>
    <row r="33" spans="1:10" s="7" customFormat="1" ht="15">
      <c r="A33" s="153" t="s">
        <v>37</v>
      </c>
      <c r="B33" s="17" t="s">
        <v>38</v>
      </c>
      <c r="C33" s="155">
        <v>31</v>
      </c>
      <c r="D33" s="18" t="s">
        <v>149</v>
      </c>
      <c r="E33" s="36">
        <v>57870073</v>
      </c>
      <c r="F33" s="37">
        <v>270139453</v>
      </c>
      <c r="G33" s="37">
        <v>1341191074</v>
      </c>
      <c r="H33" s="37">
        <v>453337086</v>
      </c>
      <c r="I33" s="38"/>
      <c r="J33" s="39"/>
    </row>
    <row r="34" spans="1:9" s="7" customFormat="1" ht="15">
      <c r="A34" s="153"/>
      <c r="B34" s="17"/>
      <c r="C34" s="18"/>
      <c r="D34" s="18"/>
      <c r="E34" s="36"/>
      <c r="F34" s="37"/>
      <c r="G34" s="37"/>
      <c r="H34" s="17"/>
      <c r="I34" s="38"/>
    </row>
    <row r="35" spans="1:10" s="7" customFormat="1" ht="15">
      <c r="A35" s="153" t="s">
        <v>39</v>
      </c>
      <c r="B35" s="17" t="s">
        <v>40</v>
      </c>
      <c r="C35" s="155">
        <v>32</v>
      </c>
      <c r="D35" s="18" t="s">
        <v>150</v>
      </c>
      <c r="E35" s="37">
        <v>26388854</v>
      </c>
      <c r="F35" s="37">
        <v>108505188</v>
      </c>
      <c r="G35" s="37">
        <v>1034502806</v>
      </c>
      <c r="H35" s="37">
        <v>235167660</v>
      </c>
      <c r="I35" s="38"/>
      <c r="J35" s="39"/>
    </row>
    <row r="36" spans="1:9" s="7" customFormat="1" ht="15">
      <c r="A36" s="153"/>
      <c r="B36" s="17"/>
      <c r="C36" s="155"/>
      <c r="D36" s="18"/>
      <c r="E36" s="36"/>
      <c r="F36" s="37"/>
      <c r="G36" s="37"/>
      <c r="H36" s="17"/>
      <c r="I36" s="38"/>
    </row>
    <row r="37" spans="1:10" s="7" customFormat="1" ht="15">
      <c r="A37" s="153" t="s">
        <v>41</v>
      </c>
      <c r="B37" s="17" t="s">
        <v>42</v>
      </c>
      <c r="C37" s="155">
        <v>40</v>
      </c>
      <c r="D37" s="18"/>
      <c r="E37" s="48">
        <f>E33-E35</f>
        <v>31481219</v>
      </c>
      <c r="F37" s="48">
        <f>F33-F35</f>
        <v>161634265</v>
      </c>
      <c r="G37" s="48">
        <f>G33-G35</f>
        <v>306688268</v>
      </c>
      <c r="H37" s="48">
        <f>H33-H35</f>
        <v>218169426</v>
      </c>
      <c r="I37" s="38">
        <f>I31+I33-I35</f>
        <v>0</v>
      </c>
      <c r="J37" s="39"/>
    </row>
    <row r="38" spans="1:9" s="7" customFormat="1" ht="15">
      <c r="A38" s="153"/>
      <c r="B38" s="17"/>
      <c r="C38" s="155"/>
      <c r="D38" s="18"/>
      <c r="E38" s="36"/>
      <c r="F38" s="37"/>
      <c r="G38" s="37"/>
      <c r="H38" s="17"/>
      <c r="I38" s="38"/>
    </row>
    <row r="39" spans="1:10" s="7" customFormat="1" ht="15">
      <c r="A39" s="153" t="s">
        <v>43</v>
      </c>
      <c r="B39" s="17" t="s">
        <v>44</v>
      </c>
      <c r="C39" s="155">
        <v>50</v>
      </c>
      <c r="D39" s="18"/>
      <c r="E39" s="36">
        <f>E31+E37</f>
        <v>17270706253</v>
      </c>
      <c r="F39" s="37">
        <f>F31+F37</f>
        <v>3579424650</v>
      </c>
      <c r="G39" s="37">
        <f>G31+G37</f>
        <v>38520087843</v>
      </c>
      <c r="H39" s="37">
        <f>H31+H37</f>
        <v>19696841146</v>
      </c>
      <c r="I39" s="38">
        <f>I31+I37</f>
        <v>0</v>
      </c>
      <c r="J39" s="39"/>
    </row>
    <row r="40" spans="1:9" s="7" customFormat="1" ht="14.25">
      <c r="A40" s="153"/>
      <c r="B40" s="17"/>
      <c r="C40" s="155"/>
      <c r="D40" s="155"/>
      <c r="E40" s="36"/>
      <c r="F40" s="37"/>
      <c r="G40" s="37"/>
      <c r="H40" s="17"/>
      <c r="I40" s="38"/>
    </row>
    <row r="41" spans="1:9" s="7" customFormat="1" ht="15.75">
      <c r="A41" s="153"/>
      <c r="B41" s="17" t="s">
        <v>45</v>
      </c>
      <c r="C41" s="155">
        <v>51</v>
      </c>
      <c r="D41" s="18" t="s">
        <v>151</v>
      </c>
      <c r="E41" s="36">
        <v>7095567772</v>
      </c>
      <c r="F41" s="130">
        <v>-1946075851</v>
      </c>
      <c r="G41" s="37">
        <v>9751740471</v>
      </c>
      <c r="H41" s="37">
        <v>2448386055</v>
      </c>
      <c r="I41" s="38"/>
    </row>
    <row r="42" spans="1:9" s="7" customFormat="1" ht="14.25">
      <c r="A42" s="153"/>
      <c r="B42" s="17"/>
      <c r="C42" s="155"/>
      <c r="D42" s="155"/>
      <c r="E42" s="36"/>
      <c r="F42" s="37"/>
      <c r="G42" s="37"/>
      <c r="H42" s="17"/>
      <c r="I42" s="38"/>
    </row>
    <row r="43" spans="1:9" s="7" customFormat="1" ht="15">
      <c r="A43" s="153"/>
      <c r="B43" s="17" t="s">
        <v>46</v>
      </c>
      <c r="C43" s="155">
        <v>52</v>
      </c>
      <c r="D43" s="18"/>
      <c r="E43" s="36"/>
      <c r="F43" s="37"/>
      <c r="G43" s="37"/>
      <c r="H43" s="17"/>
      <c r="I43" s="38"/>
    </row>
    <row r="44" spans="1:9" s="7" customFormat="1" ht="14.25">
      <c r="A44" s="153"/>
      <c r="B44" s="17"/>
      <c r="C44" s="155"/>
      <c r="D44" s="155"/>
      <c r="E44" s="36"/>
      <c r="F44" s="37"/>
      <c r="G44" s="37"/>
      <c r="H44" s="17"/>
      <c r="I44" s="38"/>
    </row>
    <row r="45" spans="1:10" s="7" customFormat="1" ht="15">
      <c r="A45" s="153" t="s">
        <v>47</v>
      </c>
      <c r="B45" s="17" t="s">
        <v>48</v>
      </c>
      <c r="C45" s="155">
        <v>60</v>
      </c>
      <c r="D45" s="18"/>
      <c r="E45" s="37">
        <f>E39-E41-E43</f>
        <v>10175138481</v>
      </c>
      <c r="F45" s="37">
        <f>F39-F41-F43</f>
        <v>5525500501</v>
      </c>
      <c r="G45" s="37">
        <f>G39-G41-G43</f>
        <v>28768347372</v>
      </c>
      <c r="H45" s="37">
        <f>H39-H41-H43</f>
        <v>17248455091</v>
      </c>
      <c r="I45" s="38"/>
      <c r="J45" s="39"/>
    </row>
    <row r="46" spans="1:9" s="7" customFormat="1" ht="14.25">
      <c r="A46" s="153"/>
      <c r="B46" s="17"/>
      <c r="C46" s="155"/>
      <c r="D46" s="155"/>
      <c r="E46" s="36"/>
      <c r="F46" s="37"/>
      <c r="G46" s="37"/>
      <c r="H46" s="17"/>
      <c r="I46" s="50"/>
    </row>
    <row r="47" spans="1:10" s="7" customFormat="1" ht="15" thickBot="1">
      <c r="A47" s="158" t="s">
        <v>49</v>
      </c>
      <c r="B47" s="159" t="s">
        <v>152</v>
      </c>
      <c r="C47" s="160">
        <v>70</v>
      </c>
      <c r="D47" s="160"/>
      <c r="E47" s="53">
        <f>E45/120973460000</f>
        <v>0.08411050226223173</v>
      </c>
      <c r="F47" s="53">
        <f>F45/48389000000</f>
        <v>0.1141891855793672</v>
      </c>
      <c r="G47" s="53">
        <f>G45/120973460000</f>
        <v>0.23780709729224905</v>
      </c>
      <c r="H47" s="53">
        <f>H45/48389000000</f>
        <v>0.3564540513546467</v>
      </c>
      <c r="I47" s="54">
        <f>I39-I45</f>
        <v>0</v>
      </c>
      <c r="J47" s="39"/>
    </row>
    <row r="48" spans="1:9" s="7" customFormat="1" ht="15" thickTop="1">
      <c r="A48" s="55"/>
      <c r="B48" s="55"/>
      <c r="C48" s="56"/>
      <c r="D48" s="56"/>
      <c r="E48" s="56"/>
      <c r="F48" s="56"/>
      <c r="G48" s="56"/>
      <c r="H48" s="56"/>
      <c r="I48" s="38"/>
    </row>
    <row r="49" spans="3:7" ht="15">
      <c r="C49" s="161"/>
      <c r="G49" s="162" t="s">
        <v>153</v>
      </c>
    </row>
    <row r="50" spans="1:10" s="120" customFormat="1" ht="18.75" customHeight="1">
      <c r="A50" s="92"/>
      <c r="B50" s="119" t="s">
        <v>154</v>
      </c>
      <c r="D50" s="163"/>
      <c r="E50" s="163"/>
      <c r="F50" s="163"/>
      <c r="G50" s="163"/>
      <c r="H50" s="164"/>
      <c r="I50" s="165"/>
      <c r="J50" s="92"/>
    </row>
    <row r="51" ht="15">
      <c r="I51" s="61"/>
    </row>
    <row r="52" ht="12.75">
      <c r="I52" s="61"/>
    </row>
    <row r="53" ht="12.75">
      <c r="I53" s="61"/>
    </row>
    <row r="54" ht="12.75">
      <c r="I54" s="61"/>
    </row>
    <row r="55" ht="12.75">
      <c r="I55" s="61"/>
    </row>
    <row r="56" spans="1:9" ht="18">
      <c r="A56" s="62" t="s">
        <v>50</v>
      </c>
      <c r="B56" s="121" t="s">
        <v>155</v>
      </c>
      <c r="C56" s="121" t="s">
        <v>156</v>
      </c>
      <c r="D56" s="8"/>
      <c r="G56" s="121" t="s">
        <v>157</v>
      </c>
      <c r="H56" s="63"/>
      <c r="I56" s="61"/>
    </row>
    <row r="57" spans="1:9" s="58" customFormat="1" ht="14.25">
      <c r="A57" s="65"/>
      <c r="I57" s="67"/>
    </row>
  </sheetData>
  <printOptions horizontalCentered="1"/>
  <pageMargins left="0.35433070866141736" right="0.15748031496062992" top="0.5905511811023623" bottom="0.3937007874015748" header="0.5118110236220472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53">
      <selection activeCell="D69" sqref="D69"/>
    </sheetView>
  </sheetViews>
  <sheetFormatPr defaultColWidth="9.140625" defaultRowHeight="12.75"/>
  <cols>
    <col min="1" max="1" width="5.7109375" style="8" customWidth="1"/>
    <col min="2" max="2" width="41.421875" style="8" customWidth="1"/>
    <col min="3" max="3" width="20.8515625" style="8" customWidth="1"/>
    <col min="4" max="4" width="22.421875" style="9" customWidth="1"/>
    <col min="5" max="5" width="18.28125" style="9" bestFit="1" customWidth="1"/>
    <col min="6" max="6" width="17.00390625" style="8" bestFit="1" customWidth="1"/>
    <col min="7" max="7" width="12.00390625" style="8" bestFit="1" customWidth="1"/>
    <col min="8" max="16384" width="9.140625" style="8" customWidth="1"/>
  </cols>
  <sheetData>
    <row r="1" spans="1:5" s="90" customFormat="1" ht="19.5" customHeight="1">
      <c r="A1" s="15" t="s">
        <v>0</v>
      </c>
      <c r="D1" s="91"/>
      <c r="E1" s="91"/>
    </row>
    <row r="2" spans="1:5" s="90" customFormat="1" ht="15">
      <c r="A2" s="15" t="s">
        <v>1</v>
      </c>
      <c r="D2" s="91"/>
      <c r="E2" s="91"/>
    </row>
    <row r="3" ht="15">
      <c r="A3" s="7"/>
    </row>
    <row r="4" spans="1:5" s="2" customFormat="1" ht="21.75" customHeight="1">
      <c r="A4" s="88" t="s">
        <v>83</v>
      </c>
      <c r="B4" s="11"/>
      <c r="C4" s="11"/>
      <c r="D4" s="12"/>
      <c r="E4" s="12"/>
    </row>
    <row r="5" spans="1:5" s="15" customFormat="1" ht="15">
      <c r="A5" s="89" t="s">
        <v>92</v>
      </c>
      <c r="B5" s="13"/>
      <c r="C5" s="13"/>
      <c r="D5" s="14"/>
      <c r="E5" s="14"/>
    </row>
    <row r="6" spans="1:5" s="7" customFormat="1" ht="14.25">
      <c r="A6" s="78"/>
      <c r="B6" s="78"/>
      <c r="C6" s="78"/>
      <c r="D6" s="79"/>
      <c r="E6" s="79"/>
    </row>
    <row r="7" spans="1:5" ht="18.75">
      <c r="A7" s="92"/>
      <c r="B7" s="127" t="s">
        <v>87</v>
      </c>
      <c r="C7" s="80"/>
      <c r="D7" s="93"/>
      <c r="E7" s="93"/>
    </row>
    <row r="8" spans="1:5" ht="15.75">
      <c r="A8" s="92"/>
      <c r="B8" s="80"/>
      <c r="C8" s="80"/>
      <c r="D8" s="94" t="s">
        <v>123</v>
      </c>
      <c r="E8" s="94"/>
    </row>
    <row r="9" spans="1:5" ht="15.75">
      <c r="A9" s="123" t="s">
        <v>71</v>
      </c>
      <c r="B9" s="123" t="s">
        <v>81</v>
      </c>
      <c r="C9" s="124" t="s">
        <v>61</v>
      </c>
      <c r="D9" s="124" t="s">
        <v>62</v>
      </c>
      <c r="E9" s="92"/>
    </row>
    <row r="10" spans="1:5" s="7" customFormat="1" ht="15" customHeight="1">
      <c r="A10" s="95"/>
      <c r="B10" s="95"/>
      <c r="C10" s="95"/>
      <c r="D10" s="125"/>
      <c r="E10" s="96"/>
    </row>
    <row r="11" spans="1:5" ht="15.75">
      <c r="A11" s="81" t="s">
        <v>56</v>
      </c>
      <c r="B11" s="97" t="s">
        <v>93</v>
      </c>
      <c r="C11" s="82">
        <f>SUM(C12:C16)</f>
        <v>48665540537</v>
      </c>
      <c r="D11" s="82">
        <f>SUM(D12:D16)</f>
        <v>96113529249</v>
      </c>
      <c r="E11" s="93"/>
    </row>
    <row r="12" spans="1:5" ht="15.75">
      <c r="A12" s="98" t="s">
        <v>3</v>
      </c>
      <c r="B12" s="99" t="s">
        <v>94</v>
      </c>
      <c r="C12" s="100">
        <v>14339669877</v>
      </c>
      <c r="D12" s="100">
        <v>53419317104</v>
      </c>
      <c r="E12" s="93"/>
    </row>
    <row r="13" spans="1:5" ht="15.75">
      <c r="A13" s="98" t="s">
        <v>4</v>
      </c>
      <c r="B13" s="99" t="s">
        <v>58</v>
      </c>
      <c r="C13" s="100">
        <v>0</v>
      </c>
      <c r="D13" s="100">
        <v>13815285000</v>
      </c>
      <c r="E13" s="93"/>
    </row>
    <row r="14" spans="1:5" ht="15.75">
      <c r="A14" s="98" t="s">
        <v>5</v>
      </c>
      <c r="B14" s="99" t="s">
        <v>95</v>
      </c>
      <c r="C14" s="100">
        <v>10724737566</v>
      </c>
      <c r="D14" s="100">
        <v>7299480105</v>
      </c>
      <c r="E14" s="93"/>
    </row>
    <row r="15" spans="1:5" ht="15.75">
      <c r="A15" s="98" t="s">
        <v>6</v>
      </c>
      <c r="B15" s="99" t="s">
        <v>59</v>
      </c>
      <c r="C15" s="100">
        <v>21300571747</v>
      </c>
      <c r="D15" s="100">
        <v>19734483320</v>
      </c>
      <c r="E15" s="93"/>
    </row>
    <row r="16" spans="1:5" ht="15.75">
      <c r="A16" s="98" t="s">
        <v>7</v>
      </c>
      <c r="B16" s="99" t="s">
        <v>96</v>
      </c>
      <c r="C16" s="100">
        <v>2300561347</v>
      </c>
      <c r="D16" s="100">
        <v>1844963720</v>
      </c>
      <c r="E16" s="93"/>
    </row>
    <row r="17" spans="1:5" ht="16.5" customHeight="1">
      <c r="A17" s="98"/>
      <c r="B17" s="99"/>
      <c r="C17" s="100"/>
      <c r="D17" s="100"/>
      <c r="E17" s="93"/>
    </row>
    <row r="18" spans="1:5" s="7" customFormat="1" ht="15.75">
      <c r="A18" s="81" t="s">
        <v>57</v>
      </c>
      <c r="B18" s="97" t="s">
        <v>97</v>
      </c>
      <c r="C18" s="82">
        <f>SUM(C19+C20+C25+C26+C27)</f>
        <v>62809690170</v>
      </c>
      <c r="D18" s="82">
        <f>SUM(D19+D20+D25+D26+D27)</f>
        <v>95823587375</v>
      </c>
      <c r="E18" s="80"/>
    </row>
    <row r="19" spans="1:5" s="7" customFormat="1" ht="17.25" customHeight="1">
      <c r="A19" s="101" t="s">
        <v>3</v>
      </c>
      <c r="B19" s="99" t="s">
        <v>98</v>
      </c>
      <c r="C19" s="100">
        <v>13649920000</v>
      </c>
      <c r="D19" s="100">
        <v>0</v>
      </c>
      <c r="E19" s="80"/>
    </row>
    <row r="20" spans="1:5" ht="15.75">
      <c r="A20" s="98" t="s">
        <v>4</v>
      </c>
      <c r="B20" s="99" t="s">
        <v>63</v>
      </c>
      <c r="C20" s="133">
        <f>SUM(C21:C24)</f>
        <v>22459343748</v>
      </c>
      <c r="D20" s="133">
        <f>SUM(D21:D24)</f>
        <v>42853594143</v>
      </c>
      <c r="E20" s="93"/>
    </row>
    <row r="21" spans="1:5" ht="15.75">
      <c r="A21" s="101"/>
      <c r="B21" s="99" t="s">
        <v>99</v>
      </c>
      <c r="C21" s="100">
        <v>22165696417</v>
      </c>
      <c r="D21" s="100">
        <v>31654424211</v>
      </c>
      <c r="E21" s="93"/>
    </row>
    <row r="22" spans="1:5" ht="15.75">
      <c r="A22" s="101"/>
      <c r="B22" s="99" t="s">
        <v>100</v>
      </c>
      <c r="C22" s="112">
        <v>293647331</v>
      </c>
      <c r="D22" s="112">
        <v>280343327</v>
      </c>
      <c r="E22" s="93"/>
    </row>
    <row r="23" spans="1:5" ht="15.75">
      <c r="A23" s="101"/>
      <c r="B23" s="99" t="s">
        <v>101</v>
      </c>
      <c r="C23" s="100"/>
      <c r="D23" s="100"/>
      <c r="E23" s="93"/>
    </row>
    <row r="24" spans="1:5" ht="15.75">
      <c r="A24" s="101"/>
      <c r="B24" s="99" t="s">
        <v>102</v>
      </c>
      <c r="C24" s="102"/>
      <c r="D24" s="112">
        <v>10918826605</v>
      </c>
      <c r="E24" s="93"/>
    </row>
    <row r="25" spans="1:5" ht="15.75">
      <c r="A25" s="98" t="s">
        <v>5</v>
      </c>
      <c r="B25" s="99" t="s">
        <v>103</v>
      </c>
      <c r="C25" s="100"/>
      <c r="D25" s="100"/>
      <c r="E25" s="93"/>
    </row>
    <row r="26" spans="1:5" ht="15.75">
      <c r="A26" s="98" t="s">
        <v>6</v>
      </c>
      <c r="B26" s="99" t="s">
        <v>104</v>
      </c>
      <c r="C26" s="100">
        <v>21418165920</v>
      </c>
      <c r="D26" s="100">
        <v>52969993232</v>
      </c>
      <c r="E26" s="93"/>
    </row>
    <row r="27" spans="1:5" s="7" customFormat="1" ht="15.75">
      <c r="A27" s="98" t="s">
        <v>7</v>
      </c>
      <c r="B27" s="99" t="s">
        <v>105</v>
      </c>
      <c r="C27" s="100">
        <v>5282260502</v>
      </c>
      <c r="D27" s="100"/>
      <c r="E27" s="80"/>
    </row>
    <row r="28" spans="1:5" ht="13.5" customHeight="1">
      <c r="A28" s="98"/>
      <c r="B28" s="99"/>
      <c r="C28" s="100"/>
      <c r="D28" s="100"/>
      <c r="E28" s="93"/>
    </row>
    <row r="29" spans="1:5" s="7" customFormat="1" ht="15.75">
      <c r="A29" s="81" t="s">
        <v>64</v>
      </c>
      <c r="B29" s="128" t="s">
        <v>106</v>
      </c>
      <c r="C29" s="82">
        <f>SUM(C11+C18)</f>
        <v>111475230707</v>
      </c>
      <c r="D29" s="82">
        <f>SUM(D11+D18)</f>
        <v>191937116624</v>
      </c>
      <c r="E29" s="80"/>
    </row>
    <row r="30" spans="1:5" s="7" customFormat="1" ht="12.75" customHeight="1">
      <c r="A30" s="81"/>
      <c r="B30" s="97"/>
      <c r="C30" s="82"/>
      <c r="D30" s="82"/>
      <c r="E30" s="80"/>
    </row>
    <row r="31" spans="1:5" ht="15.75" customHeight="1">
      <c r="A31" s="81" t="s">
        <v>65</v>
      </c>
      <c r="B31" s="97" t="s">
        <v>66</v>
      </c>
      <c r="C31" s="82">
        <f>SUM(C32:C33)</f>
        <v>34576311315</v>
      </c>
      <c r="D31" s="82">
        <f>SUM(D32:D33)</f>
        <v>31873641860</v>
      </c>
      <c r="E31" s="93"/>
    </row>
    <row r="32" spans="1:5" ht="15.75" customHeight="1">
      <c r="A32" s="98" t="s">
        <v>3</v>
      </c>
      <c r="B32" s="99" t="s">
        <v>67</v>
      </c>
      <c r="C32" s="100">
        <v>33942499694</v>
      </c>
      <c r="D32" s="100">
        <v>31788874289</v>
      </c>
      <c r="E32" s="93"/>
    </row>
    <row r="33" spans="1:5" ht="15.75">
      <c r="A33" s="98" t="s">
        <v>4</v>
      </c>
      <c r="B33" s="99" t="s">
        <v>68</v>
      </c>
      <c r="C33" s="100">
        <v>633811621</v>
      </c>
      <c r="D33" s="100">
        <v>84767571</v>
      </c>
      <c r="E33" s="93"/>
    </row>
    <row r="34" spans="1:5" ht="15.75">
      <c r="A34" s="81" t="s">
        <v>60</v>
      </c>
      <c r="B34" s="97" t="s">
        <v>107</v>
      </c>
      <c r="C34" s="82">
        <f>SUM(C35+C44)</f>
        <v>76898919392</v>
      </c>
      <c r="D34" s="82">
        <f>SUM(D35+D44)</f>
        <v>160063474764</v>
      </c>
      <c r="E34" s="93"/>
    </row>
    <row r="35" spans="1:5" s="7" customFormat="1" ht="15.75">
      <c r="A35" s="98" t="s">
        <v>3</v>
      </c>
      <c r="B35" s="99" t="s">
        <v>108</v>
      </c>
      <c r="C35" s="82">
        <f>SUM(C36:C43)</f>
        <v>76228521290</v>
      </c>
      <c r="D35" s="82">
        <f>SUM(D36:D43)</f>
        <v>158099735488</v>
      </c>
      <c r="E35" s="80"/>
    </row>
    <row r="36" spans="1:5" s="7" customFormat="1" ht="15.75">
      <c r="A36" s="81"/>
      <c r="B36" s="99" t="s">
        <v>109</v>
      </c>
      <c r="C36" s="100">
        <v>48389000000</v>
      </c>
      <c r="D36" s="100">
        <v>120973460000</v>
      </c>
      <c r="E36" s="80"/>
    </row>
    <row r="37" spans="1:5" ht="15.75">
      <c r="A37" s="101"/>
      <c r="B37" s="99" t="s">
        <v>110</v>
      </c>
      <c r="C37" s="100"/>
      <c r="D37" s="100"/>
      <c r="E37" s="93"/>
    </row>
    <row r="38" spans="1:5" ht="15.75">
      <c r="A38" s="101"/>
      <c r="B38" s="99" t="s">
        <v>69</v>
      </c>
      <c r="C38" s="100"/>
      <c r="D38" s="100"/>
      <c r="E38" s="93"/>
    </row>
    <row r="39" spans="1:5" ht="15.75">
      <c r="A39" s="101"/>
      <c r="B39" s="99" t="s">
        <v>111</v>
      </c>
      <c r="C39" s="100"/>
      <c r="D39" s="100"/>
      <c r="E39" s="93"/>
    </row>
    <row r="40" spans="1:5" ht="15.75">
      <c r="A40" s="101"/>
      <c r="B40" s="99" t="s">
        <v>112</v>
      </c>
      <c r="C40" s="100"/>
      <c r="D40" s="100"/>
      <c r="E40" s="93"/>
    </row>
    <row r="41" spans="1:5" ht="15.75">
      <c r="A41" s="98"/>
      <c r="B41" s="99" t="s">
        <v>113</v>
      </c>
      <c r="C41" s="100">
        <v>17057249138</v>
      </c>
      <c r="D41" s="100">
        <v>9550716352</v>
      </c>
      <c r="E41" s="93"/>
    </row>
    <row r="42" spans="1:5" ht="15.75">
      <c r="A42" s="81"/>
      <c r="B42" s="99" t="s">
        <v>114</v>
      </c>
      <c r="C42" s="100">
        <v>10782272152</v>
      </c>
      <c r="D42" s="100">
        <v>27575559136</v>
      </c>
      <c r="E42" s="93"/>
    </row>
    <row r="43" spans="1:5" ht="15.75">
      <c r="A43" s="81"/>
      <c r="B43" s="99" t="s">
        <v>115</v>
      </c>
      <c r="C43" s="82"/>
      <c r="D43" s="82"/>
      <c r="E43" s="93"/>
    </row>
    <row r="44" spans="1:5" ht="15.75">
      <c r="A44" s="98" t="s">
        <v>4</v>
      </c>
      <c r="B44" s="99" t="s">
        <v>116</v>
      </c>
      <c r="C44" s="82">
        <f>SUM(C45:C47)</f>
        <v>670398102</v>
      </c>
      <c r="D44" s="82">
        <f>SUM(D45:D47)</f>
        <v>1963739276</v>
      </c>
      <c r="E44" s="93"/>
    </row>
    <row r="45" spans="1:5" ht="15.75">
      <c r="A45" s="81"/>
      <c r="B45" s="99" t="s">
        <v>119</v>
      </c>
      <c r="C45" s="100">
        <v>670398102</v>
      </c>
      <c r="D45" s="100">
        <v>1963739276</v>
      </c>
      <c r="E45" s="93"/>
    </row>
    <row r="46" spans="1:5" ht="15.75">
      <c r="A46" s="81"/>
      <c r="B46" s="99" t="s">
        <v>118</v>
      </c>
      <c r="C46" s="82"/>
      <c r="D46" s="82"/>
      <c r="E46" s="93"/>
    </row>
    <row r="47" spans="1:5" ht="15.75">
      <c r="A47" s="81"/>
      <c r="B47" s="99" t="s">
        <v>117</v>
      </c>
      <c r="C47" s="82"/>
      <c r="D47" s="82"/>
      <c r="E47" s="93"/>
    </row>
    <row r="48" spans="1:5" ht="15.75">
      <c r="A48" s="81"/>
      <c r="B48" s="97"/>
      <c r="C48" s="82"/>
      <c r="D48" s="82"/>
      <c r="E48" s="93"/>
    </row>
    <row r="49" spans="1:5" ht="15.75">
      <c r="A49" s="84" t="s">
        <v>70</v>
      </c>
      <c r="B49" s="129" t="s">
        <v>120</v>
      </c>
      <c r="C49" s="85">
        <f>SUM(C31+C34)</f>
        <v>111475230707</v>
      </c>
      <c r="D49" s="85">
        <f>SUM(D31+D34)</f>
        <v>191937116624</v>
      </c>
      <c r="E49" s="93"/>
    </row>
    <row r="50" spans="1:5" ht="15.75">
      <c r="A50" s="103"/>
      <c r="B50" s="104"/>
      <c r="C50" s="104"/>
      <c r="D50" s="96"/>
      <c r="E50" s="96"/>
    </row>
    <row r="51" spans="1:5" ht="15.75">
      <c r="A51" s="103"/>
      <c r="B51" s="104"/>
      <c r="C51" s="104"/>
      <c r="D51" s="96"/>
      <c r="E51" s="96"/>
    </row>
    <row r="52" spans="1:5" ht="18.75">
      <c r="A52" s="103"/>
      <c r="B52" s="126" t="s">
        <v>86</v>
      </c>
      <c r="C52" s="86"/>
      <c r="D52" s="96"/>
      <c r="E52" s="96"/>
    </row>
    <row r="53" spans="1:5" ht="18.75">
      <c r="A53" s="103"/>
      <c r="B53" s="126"/>
      <c r="C53" s="86"/>
      <c r="D53" s="96"/>
      <c r="E53" s="96"/>
    </row>
    <row r="54" spans="1:5" ht="15.75">
      <c r="A54" s="103"/>
      <c r="B54" s="86"/>
      <c r="C54" s="86"/>
      <c r="D54" s="96"/>
      <c r="E54" s="96"/>
    </row>
    <row r="55" spans="1:5" ht="15.75">
      <c r="A55" s="134" t="s">
        <v>71</v>
      </c>
      <c r="B55" s="123" t="s">
        <v>72</v>
      </c>
      <c r="C55" s="124" t="s">
        <v>73</v>
      </c>
      <c r="D55" s="135" t="s">
        <v>84</v>
      </c>
      <c r="E55" s="105"/>
    </row>
    <row r="56" spans="1:5" ht="15.75">
      <c r="A56" s="106" t="s">
        <v>3</v>
      </c>
      <c r="B56" s="107" t="s">
        <v>121</v>
      </c>
      <c r="C56" s="108">
        <v>64689190280</v>
      </c>
      <c r="D56" s="108">
        <v>169025627930</v>
      </c>
      <c r="E56" s="93"/>
    </row>
    <row r="57" spans="1:5" ht="15.75">
      <c r="A57" s="98" t="s">
        <v>4</v>
      </c>
      <c r="B57" s="99" t="s">
        <v>122</v>
      </c>
      <c r="C57" s="109"/>
      <c r="D57" s="110">
        <v>1226199</v>
      </c>
      <c r="E57" s="93"/>
    </row>
    <row r="58" spans="1:5" ht="15.75">
      <c r="A58" s="98" t="s">
        <v>5</v>
      </c>
      <c r="B58" s="99" t="s">
        <v>124</v>
      </c>
      <c r="C58" s="100">
        <f>SUM(C56-C57)</f>
        <v>64689190280</v>
      </c>
      <c r="D58" s="100">
        <f>SUM(D56-D57)</f>
        <v>169024401731</v>
      </c>
      <c r="E58" s="93"/>
    </row>
    <row r="59" spans="1:5" s="83" customFormat="1" ht="15.75">
      <c r="A59" s="98" t="s">
        <v>6</v>
      </c>
      <c r="B59" s="99" t="s">
        <v>74</v>
      </c>
      <c r="C59" s="100">
        <v>49477759466</v>
      </c>
      <c r="D59" s="100">
        <v>132267195218</v>
      </c>
      <c r="E59" s="111"/>
    </row>
    <row r="60" spans="1:5" s="83" customFormat="1" ht="15.75">
      <c r="A60" s="98" t="s">
        <v>7</v>
      </c>
      <c r="B60" s="99" t="s">
        <v>125</v>
      </c>
      <c r="C60" s="112">
        <f>C58-C59</f>
        <v>15211430814</v>
      </c>
      <c r="D60" s="112">
        <f>D58-D59</f>
        <v>36757206513</v>
      </c>
      <c r="E60" s="111"/>
    </row>
    <row r="61" spans="1:5" ht="15.75">
      <c r="A61" s="98" t="s">
        <v>8</v>
      </c>
      <c r="B61" s="99" t="s">
        <v>126</v>
      </c>
      <c r="C61" s="100">
        <v>4292286354</v>
      </c>
      <c r="D61" s="100">
        <v>14261782728</v>
      </c>
      <c r="E61" s="93"/>
    </row>
    <row r="62" spans="1:5" ht="15.75">
      <c r="A62" s="98" t="s">
        <v>27</v>
      </c>
      <c r="B62" s="99" t="s">
        <v>127</v>
      </c>
      <c r="C62" s="112">
        <v>-1836910398</v>
      </c>
      <c r="D62" s="100">
        <v>2114032074</v>
      </c>
      <c r="E62" s="93"/>
    </row>
    <row r="63" spans="1:5" ht="15.75">
      <c r="A63" s="98" t="s">
        <v>31</v>
      </c>
      <c r="B63" s="99" t="s">
        <v>75</v>
      </c>
      <c r="C63" s="100">
        <v>912891382</v>
      </c>
      <c r="D63" s="100">
        <v>2435255256</v>
      </c>
      <c r="E63" s="93"/>
    </row>
    <row r="64" spans="1:5" ht="15.75">
      <c r="A64" s="98" t="s">
        <v>33</v>
      </c>
      <c r="B64" s="99" t="s">
        <v>76</v>
      </c>
      <c r="C64" s="112">
        <v>3188511150</v>
      </c>
      <c r="D64" s="100">
        <v>8256302336</v>
      </c>
      <c r="E64" s="93"/>
    </row>
    <row r="65" spans="1:5" ht="15.75">
      <c r="A65" s="98" t="s">
        <v>35</v>
      </c>
      <c r="B65" s="99" t="s">
        <v>128</v>
      </c>
      <c r="C65" s="100">
        <f>C60+C61-C62-C63-C64</f>
        <v>17239225034</v>
      </c>
      <c r="D65" s="100">
        <f>D60+D61-D62-D63-D64</f>
        <v>38213399575</v>
      </c>
      <c r="E65" s="93"/>
    </row>
    <row r="66" spans="1:5" ht="15.75">
      <c r="A66" s="98" t="s">
        <v>37</v>
      </c>
      <c r="B66" s="99" t="s">
        <v>129</v>
      </c>
      <c r="C66" s="100">
        <v>57870073</v>
      </c>
      <c r="D66" s="100">
        <v>1341191074</v>
      </c>
      <c r="E66" s="93"/>
    </row>
    <row r="67" spans="1:5" ht="15.75">
      <c r="A67" s="98" t="s">
        <v>39</v>
      </c>
      <c r="B67" s="99" t="s">
        <v>77</v>
      </c>
      <c r="C67" s="100">
        <v>26388854</v>
      </c>
      <c r="D67" s="100">
        <v>1034502806</v>
      </c>
      <c r="E67" s="93"/>
    </row>
    <row r="68" spans="1:5" ht="15.75">
      <c r="A68" s="98" t="s">
        <v>41</v>
      </c>
      <c r="B68" s="99" t="s">
        <v>78</v>
      </c>
      <c r="C68" s="100">
        <f>C66-C67</f>
        <v>31481219</v>
      </c>
      <c r="D68" s="100">
        <f>D66-D67</f>
        <v>306688268</v>
      </c>
      <c r="E68" s="93"/>
    </row>
    <row r="69" spans="1:5" ht="15.75">
      <c r="A69" s="98" t="s">
        <v>43</v>
      </c>
      <c r="B69" s="99" t="s">
        <v>130</v>
      </c>
      <c r="C69" s="100">
        <f>C65+C68</f>
        <v>17270706253</v>
      </c>
      <c r="D69" s="100">
        <f>D65+D68</f>
        <v>38520087843</v>
      </c>
      <c r="E69" s="93"/>
    </row>
    <row r="70" spans="1:5" ht="15.75">
      <c r="A70" s="98" t="s">
        <v>47</v>
      </c>
      <c r="B70" s="99" t="s">
        <v>131</v>
      </c>
      <c r="C70" s="100">
        <v>7095567772</v>
      </c>
      <c r="D70" s="100">
        <v>9751740471</v>
      </c>
      <c r="E70" s="93"/>
    </row>
    <row r="71" spans="1:5" ht="15.75">
      <c r="A71" s="98" t="s">
        <v>49</v>
      </c>
      <c r="B71" s="99" t="s">
        <v>132</v>
      </c>
      <c r="C71" s="131">
        <f>C69-C70</f>
        <v>10175138481</v>
      </c>
      <c r="D71" s="131">
        <f>D69-D70</f>
        <v>28768347372</v>
      </c>
      <c r="E71" s="93"/>
    </row>
    <row r="72" spans="1:5" ht="15.75">
      <c r="A72" s="98" t="s">
        <v>79</v>
      </c>
      <c r="B72" s="99" t="s">
        <v>133</v>
      </c>
      <c r="C72" s="136">
        <f>C71/120973460000</f>
        <v>0.08411050226223173</v>
      </c>
      <c r="D72" s="136">
        <f>D71/120973460000</f>
        <v>0.23780709729224905</v>
      </c>
      <c r="E72" s="93"/>
    </row>
    <row r="73" spans="1:5" ht="15.75">
      <c r="A73" s="113" t="s">
        <v>80</v>
      </c>
      <c r="B73" s="114" t="s">
        <v>134</v>
      </c>
      <c r="C73" s="132">
        <v>0.08</v>
      </c>
      <c r="D73" s="132">
        <v>0.08</v>
      </c>
      <c r="E73" s="93"/>
    </row>
    <row r="74" spans="1:5" ht="15.75">
      <c r="A74" s="115"/>
      <c r="B74" s="116"/>
      <c r="C74" s="116"/>
      <c r="D74" s="117"/>
      <c r="E74" s="117"/>
    </row>
    <row r="75" spans="1:9" ht="15.75">
      <c r="A75" s="92"/>
      <c r="B75" s="92"/>
      <c r="C75" s="118" t="s">
        <v>136</v>
      </c>
      <c r="D75" s="118"/>
      <c r="E75" s="93"/>
      <c r="I75" s="21"/>
    </row>
    <row r="76" spans="1:9" ht="21" customHeight="1">
      <c r="A76" s="119" t="s">
        <v>135</v>
      </c>
      <c r="B76" s="92"/>
      <c r="C76" s="92"/>
      <c r="D76" s="167" t="s">
        <v>85</v>
      </c>
      <c r="E76" s="167"/>
      <c r="F76" s="87"/>
      <c r="G76" s="166"/>
      <c r="H76" s="166"/>
      <c r="I76" s="59"/>
    </row>
    <row r="77" spans="1:9" ht="15.75">
      <c r="A77" s="120"/>
      <c r="B77" s="120"/>
      <c r="C77" s="120"/>
      <c r="D77" s="120"/>
      <c r="E77" s="92"/>
      <c r="H77" s="60"/>
      <c r="I77" s="61"/>
    </row>
    <row r="78" spans="1:9" ht="15.75">
      <c r="A78" s="120"/>
      <c r="B78" s="120"/>
      <c r="C78" s="120"/>
      <c r="D78" s="120"/>
      <c r="E78" s="92"/>
      <c r="H78" s="60"/>
      <c r="I78" s="61"/>
    </row>
    <row r="79" spans="1:9" ht="15">
      <c r="A79" s="120"/>
      <c r="B79" s="120"/>
      <c r="C79" s="120"/>
      <c r="D79" s="120"/>
      <c r="E79" s="120"/>
      <c r="H79" s="60"/>
      <c r="I79" s="61"/>
    </row>
    <row r="80" spans="1:9" ht="15">
      <c r="A80" s="120"/>
      <c r="B80" s="120"/>
      <c r="C80" s="120"/>
      <c r="D80" s="120"/>
      <c r="E80" s="120"/>
      <c r="H80" s="60"/>
      <c r="I80" s="61"/>
    </row>
    <row r="81" spans="1:9" ht="15">
      <c r="A81" s="120"/>
      <c r="B81" s="120"/>
      <c r="C81" s="120"/>
      <c r="D81" s="120"/>
      <c r="E81" s="120"/>
      <c r="H81" s="60"/>
      <c r="I81" s="61"/>
    </row>
    <row r="82" spans="1:9" ht="18">
      <c r="A82" s="121" t="s">
        <v>51</v>
      </c>
      <c r="B82" s="92"/>
      <c r="C82" s="121"/>
      <c r="D82" s="122" t="s">
        <v>82</v>
      </c>
      <c r="E82" s="120"/>
      <c r="H82" s="64"/>
      <c r="I82" s="61"/>
    </row>
  </sheetData>
  <mergeCells count="2">
    <mergeCell ref="G76:H76"/>
    <mergeCell ref="D76:E76"/>
  </mergeCells>
  <printOptions horizontalCentered="1"/>
  <pageMargins left="0.35433070866141736" right="0.35433070866141736" top="0.5905511811023623" bottom="0.3937007874015748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22">
      <selection activeCell="B36" sqref="B36"/>
    </sheetView>
  </sheetViews>
  <sheetFormatPr defaultColWidth="9.140625" defaultRowHeight="12.75"/>
  <cols>
    <col min="1" max="1" width="0.13671875" style="8" customWidth="1"/>
    <col min="2" max="2" width="42.8515625" style="8" customWidth="1"/>
    <col min="3" max="3" width="7.7109375" style="8" customWidth="1"/>
    <col min="4" max="4" width="7.421875" style="8" customWidth="1"/>
    <col min="5" max="5" width="15.7109375" style="8" hidden="1" customWidth="1"/>
    <col min="6" max="6" width="17.57421875" style="8" customWidth="1"/>
    <col min="7" max="7" width="16.7109375" style="9" customWidth="1"/>
    <col min="8" max="8" width="15.7109375" style="21" hidden="1" customWidth="1"/>
    <col min="9" max="9" width="15.421875" style="8" bestFit="1" customWidth="1"/>
    <col min="10" max="16384" width="9.140625" style="8" customWidth="1"/>
  </cols>
  <sheetData>
    <row r="1" spans="1:8" s="2" customFormat="1" ht="15" customHeight="1">
      <c r="A1" s="1" t="s">
        <v>0</v>
      </c>
      <c r="G1" s="3"/>
      <c r="H1" s="19"/>
    </row>
    <row r="2" spans="1:8" s="5" customFormat="1" ht="12.75">
      <c r="A2" s="4" t="s">
        <v>1</v>
      </c>
      <c r="G2" s="6"/>
      <c r="H2" s="20"/>
    </row>
    <row r="3" ht="12" customHeight="1">
      <c r="A3" s="7"/>
    </row>
    <row r="4" spans="1:8" s="2" customFormat="1" ht="19.5" customHeight="1">
      <c r="A4" s="10" t="s">
        <v>9</v>
      </c>
      <c r="B4" s="11"/>
      <c r="C4" s="11"/>
      <c r="D4" s="11"/>
      <c r="E4" s="11"/>
      <c r="F4" s="11"/>
      <c r="G4" s="12"/>
      <c r="H4" s="22"/>
    </row>
    <row r="5" spans="1:8" s="15" customFormat="1" ht="14.25" customHeight="1">
      <c r="A5" s="13" t="s">
        <v>88</v>
      </c>
      <c r="B5" s="13"/>
      <c r="C5" s="13"/>
      <c r="D5" s="13"/>
      <c r="E5" s="13"/>
      <c r="F5" s="13"/>
      <c r="G5" s="14"/>
      <c r="H5" s="23"/>
    </row>
    <row r="6" spans="7:8" ht="15">
      <c r="G6" s="16" t="s">
        <v>10</v>
      </c>
      <c r="H6" s="24" t="s">
        <v>11</v>
      </c>
    </row>
    <row r="7" spans="1:8" ht="42.75">
      <c r="A7" s="25" t="s">
        <v>12</v>
      </c>
      <c r="B7" s="26"/>
      <c r="C7" s="27" t="s">
        <v>2</v>
      </c>
      <c r="D7" s="28" t="s">
        <v>13</v>
      </c>
      <c r="E7" s="28" t="s">
        <v>14</v>
      </c>
      <c r="F7" s="28" t="s">
        <v>91</v>
      </c>
      <c r="G7" s="29" t="s">
        <v>53</v>
      </c>
      <c r="H7" s="30" t="s">
        <v>15</v>
      </c>
    </row>
    <row r="8" spans="1:8" ht="15">
      <c r="A8" s="73"/>
      <c r="B8" s="31"/>
      <c r="C8" s="31"/>
      <c r="D8" s="31"/>
      <c r="E8" s="31"/>
      <c r="F8" s="31"/>
      <c r="G8" s="32"/>
      <c r="H8" s="33"/>
    </row>
    <row r="9" spans="1:9" s="7" customFormat="1" ht="15">
      <c r="A9" s="74" t="s">
        <v>3</v>
      </c>
      <c r="B9" s="34" t="s">
        <v>16</v>
      </c>
      <c r="C9" s="35" t="s">
        <v>17</v>
      </c>
      <c r="D9" s="18" t="s">
        <v>18</v>
      </c>
      <c r="E9" s="36">
        <v>7723070800</v>
      </c>
      <c r="F9" s="36">
        <v>64689190280</v>
      </c>
      <c r="G9" s="37">
        <v>169025627930</v>
      </c>
      <c r="H9" s="38"/>
      <c r="I9" s="39"/>
    </row>
    <row r="10" spans="1:8" s="7" customFormat="1" ht="14.25">
      <c r="A10" s="74"/>
      <c r="B10" s="34"/>
      <c r="C10" s="35"/>
      <c r="D10" s="40"/>
      <c r="E10" s="36"/>
      <c r="F10" s="36"/>
      <c r="G10" s="17"/>
      <c r="H10" s="38"/>
    </row>
    <row r="11" spans="1:9" s="7" customFormat="1" ht="14.25">
      <c r="A11" s="74" t="s">
        <v>4</v>
      </c>
      <c r="B11" s="34" t="s">
        <v>19</v>
      </c>
      <c r="C11" s="35" t="s">
        <v>20</v>
      </c>
      <c r="D11" s="40"/>
      <c r="E11" s="36"/>
      <c r="F11" s="36"/>
      <c r="G11" s="37">
        <v>1226199</v>
      </c>
      <c r="H11" s="38"/>
      <c r="I11" s="39"/>
    </row>
    <row r="12" spans="1:8" s="7" customFormat="1" ht="14.25">
      <c r="A12" s="74"/>
      <c r="B12" s="34"/>
      <c r="C12" s="35"/>
      <c r="D12" s="40"/>
      <c r="E12" s="36"/>
      <c r="F12" s="36"/>
      <c r="G12" s="37"/>
      <c r="H12" s="38"/>
    </row>
    <row r="13" spans="1:9" s="7" customFormat="1" ht="14.25">
      <c r="A13" s="74" t="s">
        <v>5</v>
      </c>
      <c r="B13" s="34" t="s">
        <v>21</v>
      </c>
      <c r="C13" s="41">
        <v>10</v>
      </c>
      <c r="D13" s="40"/>
      <c r="E13" s="42">
        <f>E9-E11</f>
        <v>7723070800</v>
      </c>
      <c r="F13" s="42">
        <f>F9-F11</f>
        <v>64689190280</v>
      </c>
      <c r="G13" s="42">
        <f>G9-G11</f>
        <v>169024401731</v>
      </c>
      <c r="H13" s="38">
        <f>H9-H11</f>
        <v>0</v>
      </c>
      <c r="I13" s="39"/>
    </row>
    <row r="14" spans="1:8" s="7" customFormat="1" ht="14.25">
      <c r="A14" s="74"/>
      <c r="B14" s="34"/>
      <c r="C14" s="41"/>
      <c r="D14" s="40"/>
      <c r="E14" s="36"/>
      <c r="F14" s="36"/>
      <c r="G14" s="37"/>
      <c r="H14" s="38"/>
    </row>
    <row r="15" spans="1:9" s="7" customFormat="1" ht="15">
      <c r="A15" s="74" t="s">
        <v>6</v>
      </c>
      <c r="B15" s="34" t="s">
        <v>22</v>
      </c>
      <c r="C15" s="41">
        <v>11</v>
      </c>
      <c r="D15" s="18" t="s">
        <v>23</v>
      </c>
      <c r="E15" s="36">
        <v>5555590305</v>
      </c>
      <c r="F15" s="36">
        <v>49477759466</v>
      </c>
      <c r="G15" s="37">
        <v>132267195218</v>
      </c>
      <c r="H15" s="38"/>
      <c r="I15" s="39"/>
    </row>
    <row r="16" spans="1:8" s="7" customFormat="1" ht="14.25">
      <c r="A16" s="74"/>
      <c r="B16" s="34"/>
      <c r="C16" s="41"/>
      <c r="D16" s="40"/>
      <c r="E16" s="36"/>
      <c r="F16" s="36"/>
      <c r="G16" s="37"/>
      <c r="H16" s="38"/>
    </row>
    <row r="17" spans="1:9" s="7" customFormat="1" ht="14.25">
      <c r="A17" s="74" t="s">
        <v>7</v>
      </c>
      <c r="B17" s="34" t="s">
        <v>24</v>
      </c>
      <c r="C17" s="41">
        <v>20</v>
      </c>
      <c r="D17" s="40"/>
      <c r="E17" s="43">
        <f>E13-E15</f>
        <v>2167480495</v>
      </c>
      <c r="F17" s="43">
        <f>F13-F15</f>
        <v>15211430814</v>
      </c>
      <c r="G17" s="43">
        <f>G13-G15</f>
        <v>36757206513</v>
      </c>
      <c r="H17" s="38">
        <f>H13-H15</f>
        <v>0</v>
      </c>
      <c r="I17" s="39"/>
    </row>
    <row r="18" spans="1:8" s="7" customFormat="1" ht="14.25">
      <c r="A18" s="74"/>
      <c r="B18" s="34"/>
      <c r="C18" s="41"/>
      <c r="D18" s="40"/>
      <c r="E18" s="36"/>
      <c r="F18" s="36"/>
      <c r="G18" s="37"/>
      <c r="H18" s="38"/>
    </row>
    <row r="19" spans="1:9" s="7" customFormat="1" ht="15">
      <c r="A19" s="74" t="s">
        <v>8</v>
      </c>
      <c r="B19" s="34" t="s">
        <v>25</v>
      </c>
      <c r="C19" s="41">
        <v>21</v>
      </c>
      <c r="D19" s="18" t="s">
        <v>26</v>
      </c>
      <c r="E19" s="36">
        <v>23194799</v>
      </c>
      <c r="F19" s="36">
        <v>4292286354</v>
      </c>
      <c r="G19" s="37">
        <v>14261782728</v>
      </c>
      <c r="H19" s="38"/>
      <c r="I19" s="39"/>
    </row>
    <row r="20" spans="1:8" s="7" customFormat="1" ht="14.25">
      <c r="A20" s="74"/>
      <c r="B20" s="34"/>
      <c r="C20" s="40"/>
      <c r="D20" s="40"/>
      <c r="E20" s="36"/>
      <c r="F20" s="36"/>
      <c r="G20" s="37"/>
      <c r="H20" s="38"/>
    </row>
    <row r="21" spans="1:9" s="7" customFormat="1" ht="15.75">
      <c r="A21" s="74" t="s">
        <v>27</v>
      </c>
      <c r="B21" s="34" t="s">
        <v>28</v>
      </c>
      <c r="C21" s="41">
        <v>22</v>
      </c>
      <c r="D21" s="18" t="s">
        <v>29</v>
      </c>
      <c r="E21" s="36">
        <v>12835223</v>
      </c>
      <c r="F21" s="130">
        <v>-1836910398</v>
      </c>
      <c r="G21" s="37">
        <v>2114032074</v>
      </c>
      <c r="H21" s="38"/>
      <c r="I21" s="39"/>
    </row>
    <row r="22" spans="1:9" ht="15">
      <c r="A22" s="75"/>
      <c r="B22" s="44" t="s">
        <v>30</v>
      </c>
      <c r="C22" s="40">
        <v>23</v>
      </c>
      <c r="D22" s="40"/>
      <c r="E22" s="45">
        <v>12835223</v>
      </c>
      <c r="F22" s="45">
        <v>166857894</v>
      </c>
      <c r="G22" s="46">
        <v>382920001</v>
      </c>
      <c r="H22" s="47"/>
      <c r="I22" s="39"/>
    </row>
    <row r="23" spans="1:8" ht="15">
      <c r="A23" s="75"/>
      <c r="B23" s="44"/>
      <c r="C23" s="40"/>
      <c r="D23" s="40"/>
      <c r="E23" s="36"/>
      <c r="F23" s="36"/>
      <c r="G23" s="37"/>
      <c r="H23" s="47"/>
    </row>
    <row r="24" spans="1:9" s="7" customFormat="1" ht="14.25">
      <c r="A24" s="74" t="s">
        <v>31</v>
      </c>
      <c r="B24" s="34" t="s">
        <v>32</v>
      </c>
      <c r="C24" s="41">
        <v>24</v>
      </c>
      <c r="D24" s="40"/>
      <c r="E24" s="48">
        <v>86724192</v>
      </c>
      <c r="F24" s="48">
        <v>912891382</v>
      </c>
      <c r="G24" s="37">
        <v>2435255256</v>
      </c>
      <c r="H24" s="38"/>
      <c r="I24" s="39"/>
    </row>
    <row r="25" spans="1:8" s="7" customFormat="1" ht="14.25">
      <c r="A25" s="74"/>
      <c r="B25" s="34"/>
      <c r="C25" s="40"/>
      <c r="D25" s="40"/>
      <c r="E25" s="36"/>
      <c r="F25" s="36"/>
      <c r="G25" s="37"/>
      <c r="H25" s="38"/>
    </row>
    <row r="26" spans="1:9" s="7" customFormat="1" ht="14.25">
      <c r="A26" s="74" t="s">
        <v>33</v>
      </c>
      <c r="B26" s="34" t="s">
        <v>34</v>
      </c>
      <c r="C26" s="41">
        <v>25</v>
      </c>
      <c r="D26" s="40"/>
      <c r="E26" s="36">
        <v>417492709</v>
      </c>
      <c r="F26" s="36">
        <v>3188511150</v>
      </c>
      <c r="G26" s="37">
        <v>8256302336</v>
      </c>
      <c r="H26" s="38"/>
      <c r="I26" s="39"/>
    </row>
    <row r="27" spans="1:8" s="7" customFormat="1" ht="14.25">
      <c r="A27" s="74"/>
      <c r="B27" s="34"/>
      <c r="C27" s="41"/>
      <c r="D27" s="40"/>
      <c r="E27" s="36"/>
      <c r="F27" s="36"/>
      <c r="G27" s="37"/>
      <c r="H27" s="38"/>
    </row>
    <row r="28" spans="1:9" s="7" customFormat="1" ht="14.25">
      <c r="A28" s="74" t="s">
        <v>35</v>
      </c>
      <c r="B28" s="34" t="s">
        <v>36</v>
      </c>
      <c r="C28" s="41">
        <v>30</v>
      </c>
      <c r="D28" s="40"/>
      <c r="E28" s="37">
        <f>E17+E19-E21-E24-E26</f>
        <v>1673623170</v>
      </c>
      <c r="F28" s="37">
        <f>F17+F19-F21-F24-F26</f>
        <v>17239225034</v>
      </c>
      <c r="G28" s="37">
        <f>G17+G19-G21-G24-G26</f>
        <v>38213399575</v>
      </c>
      <c r="H28" s="38">
        <f>H17+H19-H21-H24-H26</f>
        <v>0</v>
      </c>
      <c r="I28" s="39"/>
    </row>
    <row r="29" spans="1:8" s="7" customFormat="1" ht="14.25">
      <c r="A29" s="74"/>
      <c r="B29" s="34"/>
      <c r="C29" s="41"/>
      <c r="D29" s="40"/>
      <c r="E29" s="36"/>
      <c r="F29" s="36"/>
      <c r="G29" s="37"/>
      <c r="H29" s="38"/>
    </row>
    <row r="30" spans="1:9" s="7" customFormat="1" ht="14.25">
      <c r="A30" s="74" t="s">
        <v>37</v>
      </c>
      <c r="B30" s="34" t="s">
        <v>38</v>
      </c>
      <c r="C30" s="41">
        <v>31</v>
      </c>
      <c r="D30" s="40"/>
      <c r="E30" s="36">
        <v>41695806</v>
      </c>
      <c r="F30" s="36">
        <v>57870073</v>
      </c>
      <c r="G30" s="37">
        <v>1341191074</v>
      </c>
      <c r="H30" s="38"/>
      <c r="I30" s="39"/>
    </row>
    <row r="31" spans="1:8" s="7" customFormat="1" ht="14.25">
      <c r="A31" s="74"/>
      <c r="B31" s="34"/>
      <c r="C31" s="40"/>
      <c r="D31" s="40"/>
      <c r="E31" s="36"/>
      <c r="F31" s="36"/>
      <c r="G31" s="37"/>
      <c r="H31" s="38"/>
    </row>
    <row r="32" spans="1:9" s="7" customFormat="1" ht="14.25">
      <c r="A32" s="74" t="s">
        <v>39</v>
      </c>
      <c r="B32" s="34" t="s">
        <v>40</v>
      </c>
      <c r="C32" s="41">
        <v>32</v>
      </c>
      <c r="D32" s="40"/>
      <c r="E32" s="37">
        <v>17652107</v>
      </c>
      <c r="F32" s="37">
        <v>26388854</v>
      </c>
      <c r="G32" s="37">
        <v>1034502806</v>
      </c>
      <c r="H32" s="38"/>
      <c r="I32" s="39"/>
    </row>
    <row r="33" spans="1:8" s="7" customFormat="1" ht="14.25">
      <c r="A33" s="74"/>
      <c r="B33" s="34"/>
      <c r="C33" s="41"/>
      <c r="D33" s="40"/>
      <c r="E33" s="36"/>
      <c r="F33" s="36"/>
      <c r="G33" s="37"/>
      <c r="H33" s="38"/>
    </row>
    <row r="34" spans="1:9" s="7" customFormat="1" ht="14.25">
      <c r="A34" s="74" t="s">
        <v>41</v>
      </c>
      <c r="B34" s="34" t="s">
        <v>42</v>
      </c>
      <c r="C34" s="41">
        <v>40</v>
      </c>
      <c r="D34" s="40"/>
      <c r="E34" s="48">
        <f>E30-E32</f>
        <v>24043699</v>
      </c>
      <c r="F34" s="48">
        <f>F30-F32</f>
        <v>31481219</v>
      </c>
      <c r="G34" s="48">
        <f>G30-G32</f>
        <v>306688268</v>
      </c>
      <c r="H34" s="38">
        <f>H28+H30-H32</f>
        <v>0</v>
      </c>
      <c r="I34" s="39"/>
    </row>
    <row r="35" spans="1:8" s="7" customFormat="1" ht="14.25">
      <c r="A35" s="74"/>
      <c r="B35" s="34"/>
      <c r="C35" s="41"/>
      <c r="D35" s="40"/>
      <c r="E35" s="36"/>
      <c r="F35" s="36"/>
      <c r="G35" s="37"/>
      <c r="H35" s="38"/>
    </row>
    <row r="36" spans="1:9" s="7" customFormat="1" ht="14.25">
      <c r="A36" s="74" t="s">
        <v>43</v>
      </c>
      <c r="B36" s="34" t="s">
        <v>44</v>
      </c>
      <c r="C36" s="41">
        <v>50</v>
      </c>
      <c r="D36" s="40"/>
      <c r="E36" s="49">
        <f>E28+E34</f>
        <v>1697666869</v>
      </c>
      <c r="F36" s="36">
        <f>F28+F34</f>
        <v>17270706253</v>
      </c>
      <c r="G36" s="37">
        <f>G28+G34</f>
        <v>38520087843</v>
      </c>
      <c r="H36" s="38">
        <f>H28+H34</f>
        <v>0</v>
      </c>
      <c r="I36" s="39"/>
    </row>
    <row r="37" spans="1:8" s="7" customFormat="1" ht="14.25">
      <c r="A37" s="74"/>
      <c r="B37" s="34"/>
      <c r="C37" s="41"/>
      <c r="D37" s="41"/>
      <c r="E37" s="36"/>
      <c r="F37" s="36"/>
      <c r="G37" s="37"/>
      <c r="H37" s="38"/>
    </row>
    <row r="38" spans="1:8" s="7" customFormat="1" ht="15">
      <c r="A38" s="74"/>
      <c r="B38" s="34" t="s">
        <v>45</v>
      </c>
      <c r="C38" s="41">
        <v>51</v>
      </c>
      <c r="D38" s="18"/>
      <c r="E38" s="36">
        <v>212208359</v>
      </c>
      <c r="F38" s="36">
        <v>7095567772</v>
      </c>
      <c r="G38" s="37">
        <v>9751740471</v>
      </c>
      <c r="H38" s="38"/>
    </row>
    <row r="39" spans="1:8" s="7" customFormat="1" ht="12.75" customHeight="1">
      <c r="A39" s="74"/>
      <c r="B39" s="34"/>
      <c r="C39" s="41"/>
      <c r="D39" s="41"/>
      <c r="E39" s="36"/>
      <c r="F39" s="36"/>
      <c r="G39" s="37"/>
      <c r="H39" s="38"/>
    </row>
    <row r="40" spans="1:8" s="7" customFormat="1" ht="15">
      <c r="A40" s="74"/>
      <c r="B40" s="34" t="s">
        <v>46</v>
      </c>
      <c r="C40" s="41">
        <v>52</v>
      </c>
      <c r="D40" s="18"/>
      <c r="E40" s="36"/>
      <c r="F40" s="36"/>
      <c r="G40" s="37"/>
      <c r="H40" s="38"/>
    </row>
    <row r="41" spans="1:8" s="7" customFormat="1" ht="12.75" customHeight="1">
      <c r="A41" s="74"/>
      <c r="B41" s="34"/>
      <c r="C41" s="41"/>
      <c r="D41" s="41"/>
      <c r="E41" s="36"/>
      <c r="F41" s="36"/>
      <c r="G41" s="37"/>
      <c r="H41" s="38"/>
    </row>
    <row r="42" spans="1:9" s="7" customFormat="1" ht="14.25">
      <c r="A42" s="74" t="s">
        <v>47</v>
      </c>
      <c r="B42" s="34" t="s">
        <v>48</v>
      </c>
      <c r="C42" s="41">
        <v>60</v>
      </c>
      <c r="D42" s="40"/>
      <c r="E42" s="37">
        <f>E36-E38-E40</f>
        <v>1485458510</v>
      </c>
      <c r="F42" s="37">
        <f>F36-F38-F40</f>
        <v>10175138481</v>
      </c>
      <c r="G42" s="37">
        <f>G36-G38-G40</f>
        <v>28768347372</v>
      </c>
      <c r="H42" s="38"/>
      <c r="I42" s="39"/>
    </row>
    <row r="43" spans="1:8" s="7" customFormat="1" ht="14.25">
      <c r="A43" s="74"/>
      <c r="B43" s="34"/>
      <c r="C43" s="41"/>
      <c r="D43" s="41"/>
      <c r="E43" s="36"/>
      <c r="F43" s="36"/>
      <c r="G43" s="37"/>
      <c r="H43" s="50"/>
    </row>
    <row r="44" spans="1:9" s="7" customFormat="1" ht="15" thickBot="1">
      <c r="A44" s="76" t="s">
        <v>49</v>
      </c>
      <c r="B44" s="51" t="s">
        <v>90</v>
      </c>
      <c r="C44" s="52">
        <v>70</v>
      </c>
      <c r="D44" s="52"/>
      <c r="E44" s="53">
        <f>E42/120973460000</f>
        <v>0.01227920991926659</v>
      </c>
      <c r="F44" s="53">
        <f>F42/120973460000</f>
        <v>0.08411050226223173</v>
      </c>
      <c r="G44" s="53">
        <f>G42/120973460000</f>
        <v>0.23780709729224905</v>
      </c>
      <c r="H44" s="54">
        <f>H36-H42</f>
        <v>0</v>
      </c>
      <c r="I44" s="39"/>
    </row>
    <row r="45" spans="1:8" s="7" customFormat="1" ht="12.75" customHeight="1" thickTop="1">
      <c r="A45" s="55"/>
      <c r="B45" s="55"/>
      <c r="C45" s="56"/>
      <c r="D45" s="56"/>
      <c r="E45" s="56"/>
      <c r="F45" s="56"/>
      <c r="G45" s="57"/>
      <c r="H45" s="38"/>
    </row>
    <row r="46" spans="1:4" ht="15">
      <c r="A46" s="68"/>
      <c r="B46" s="68"/>
      <c r="C46" s="77" t="s">
        <v>89</v>
      </c>
      <c r="D46" s="77"/>
    </row>
    <row r="47" spans="1:8" ht="15" customHeight="1">
      <c r="A47" s="68"/>
      <c r="B47" s="69" t="s">
        <v>52</v>
      </c>
      <c r="C47" s="70"/>
      <c r="D47" s="71"/>
      <c r="E47" s="71"/>
      <c r="F47" s="168" t="s">
        <v>54</v>
      </c>
      <c r="G47" s="168"/>
      <c r="H47" s="59"/>
    </row>
    <row r="48" spans="1:8" ht="15">
      <c r="A48" s="70"/>
      <c r="B48" s="70"/>
      <c r="C48" s="70"/>
      <c r="D48" s="68"/>
      <c r="E48" s="68"/>
      <c r="F48" s="68"/>
      <c r="G48" s="72"/>
      <c r="H48" s="61"/>
    </row>
    <row r="49" spans="1:8" ht="12.75">
      <c r="A49" s="70"/>
      <c r="B49" s="70"/>
      <c r="C49" s="70"/>
      <c r="D49" s="70"/>
      <c r="E49" s="70"/>
      <c r="F49" s="70"/>
      <c r="G49" s="72"/>
      <c r="H49" s="61"/>
    </row>
    <row r="50" spans="1:8" ht="12.75">
      <c r="A50" s="70"/>
      <c r="B50" s="70"/>
      <c r="C50" s="70"/>
      <c r="D50" s="70"/>
      <c r="E50" s="70"/>
      <c r="F50" s="70"/>
      <c r="G50" s="72"/>
      <c r="H50" s="61"/>
    </row>
    <row r="51" spans="7:8" ht="12.75">
      <c r="G51" s="60"/>
      <c r="H51" s="61"/>
    </row>
    <row r="52" spans="1:8" ht="17.25">
      <c r="A52" s="62" t="s">
        <v>50</v>
      </c>
      <c r="B52" s="63" t="s">
        <v>51</v>
      </c>
      <c r="C52" s="8"/>
      <c r="F52" s="63" t="s">
        <v>55</v>
      </c>
      <c r="G52" s="64"/>
      <c r="H52" s="61"/>
    </row>
    <row r="53" spans="1:8" s="58" customFormat="1" ht="14.25">
      <c r="A53" s="65"/>
      <c r="G53" s="66"/>
      <c r="H53" s="67"/>
    </row>
  </sheetData>
  <mergeCells count="1">
    <mergeCell ref="F47:G47"/>
  </mergeCells>
  <printOptions horizontalCentered="1"/>
  <pageMargins left="0.35433070866141736" right="0.15748031496062992" top="0.0984251968503937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ldlQuang</cp:lastModifiedBy>
  <cp:lastPrinted>2007-02-02T01:05:08Z</cp:lastPrinted>
  <dcterms:created xsi:type="dcterms:W3CDTF">1996-10-14T23:33:28Z</dcterms:created>
  <dcterms:modified xsi:type="dcterms:W3CDTF">2007-02-02T01:16:40Z</dcterms:modified>
  <cp:category/>
  <cp:version/>
  <cp:contentType/>
  <cp:contentStatus/>
</cp:coreProperties>
</file>