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40" windowHeight="6150" activeTab="2"/>
  </bookViews>
  <sheets>
    <sheet name="Bangcanđoi" sheetId="1" r:id="rId1"/>
    <sheet name="KQKDQ" sheetId="2" r:id="rId2"/>
    <sheet name="baocaotomtat" sheetId="3" r:id="rId3"/>
    <sheet name="kqsxkd08" sheetId="4" r:id="rId4"/>
    <sheet name="lctt08" sheetId="5" r:id="rId5"/>
  </sheets>
  <definedNames/>
  <calcPr fullCalcOnLoad="1"/>
</workbook>
</file>

<file path=xl/sharedStrings.xml><?xml version="1.0" encoding="utf-8"?>
<sst xmlns="http://schemas.openxmlformats.org/spreadsheetml/2006/main" count="576" uniqueCount="343">
  <si>
    <t>CÔNG TY CỔ PHẦN TẤM LỢP VLXD ĐỒNG NAI</t>
  </si>
  <si>
    <t>I.</t>
  </si>
  <si>
    <t>1.</t>
  </si>
  <si>
    <t>2.</t>
  </si>
  <si>
    <t>3.</t>
  </si>
  <si>
    <t>4.</t>
  </si>
  <si>
    <t>5.</t>
  </si>
  <si>
    <t>II.</t>
  </si>
  <si>
    <t>6.</t>
  </si>
  <si>
    <t>Địa chỉ: Đường số 4, Khu công nghiệp Biên Hòa 1, TP Biên Hòa, tỉnh Đồng Nai</t>
  </si>
  <si>
    <t>BÁO CÁO TÀI CHÍNH</t>
  </si>
  <si>
    <t xml:space="preserve">                                       BÁO CÁO LƯU CHUYỂN TIỀN TỆ</t>
  </si>
  <si>
    <t xml:space="preserve">                                                               (Theo phương pháp gián tiếp)</t>
  </si>
  <si>
    <t>CHỈ TIÊU</t>
  </si>
  <si>
    <t xml:space="preserve">Mã 
số </t>
  </si>
  <si>
    <t>Thuyết 
minh</t>
  </si>
  <si>
    <t>Lưu chuyển tiền từ hoạt động kinh doanh</t>
  </si>
  <si>
    <t>Lợi nhuận trước thuế</t>
  </si>
  <si>
    <t>01</t>
  </si>
  <si>
    <t>Điều chỉnh cho các khoản:</t>
  </si>
  <si>
    <t>-</t>
  </si>
  <si>
    <t>Khấu hao tài sản cố định</t>
  </si>
  <si>
    <t>02</t>
  </si>
  <si>
    <t>V.10</t>
  </si>
  <si>
    <t>Các khoản dự phòng</t>
  </si>
  <si>
    <t>03</t>
  </si>
  <si>
    <t>Lãi, lỗ chênh lệch tỷ giá hối đoái chưa thực hiện</t>
  </si>
  <si>
    <t>04</t>
  </si>
  <si>
    <t>Lãi, lỗ từ hoạt động đầu tư</t>
  </si>
  <si>
    <t>05</t>
  </si>
  <si>
    <t>Chi phí lãi vay</t>
  </si>
  <si>
    <t>06</t>
  </si>
  <si>
    <t>Lợi nhuận từ hoạt động kinh doanh trước thay đổi vốn lưu động</t>
  </si>
  <si>
    <t>08</t>
  </si>
  <si>
    <t>Tăng, giảm các khoản phải thu</t>
  </si>
  <si>
    <t>09</t>
  </si>
  <si>
    <t>Tăng, giảm hàng tồn kho</t>
  </si>
  <si>
    <t xml:space="preserve">Tăng, giảm các khoản phải trả </t>
  </si>
  <si>
    <t>Tăng giảm chi phí trả trước</t>
  </si>
  <si>
    <t>Tiền lãi vay đã trả</t>
  </si>
  <si>
    <t>Thuế thu nhập doanh nghiệp đã nộp</t>
  </si>
  <si>
    <t>V.17</t>
  </si>
  <si>
    <t>Tiền chi khác từ hoạt động kinh doanh</t>
  </si>
  <si>
    <t>Lưu chuyển tiền từ hoạt động đầu tư</t>
  </si>
  <si>
    <t>Tiền chi để mua sắm, xây dựng tài sản cố định và các tài sản dài hạn khác</t>
  </si>
  <si>
    <t>Tiền thu từ thanh lý, nhượng bán tài sản cố định và các tài sản dài hạn khác</t>
  </si>
  <si>
    <t>Tiền chi cho vay, mua các công cụ nợ của đơn vị khác</t>
  </si>
  <si>
    <t>Tiền thu hồi cho vay, bán lại các công cụ nợ của đơn vị khác</t>
  </si>
  <si>
    <t>Tiền chi đầu tư, góp vốn vào đơn vị khác</t>
  </si>
  <si>
    <t>Tiền thu hồi đầu tư, góp vốn vào đơn vị khác</t>
  </si>
  <si>
    <t>Tiền thu lãi cho vay, cổ tức và lợi nhuận được chia</t>
  </si>
  <si>
    <t>BÁO CÁO LƯU CHUYỂN TIỀN TỆ (tiếp theo)</t>
  </si>
  <si>
    <t>III.</t>
  </si>
  <si>
    <t>Lưu chuyển tiền từ hoạt động tài chính</t>
  </si>
  <si>
    <t>Tiền thu từ phát hành cổ phiếu, nhận góp vốn của chủ sở hữu</t>
  </si>
  <si>
    <t>Tiền chi trả góp vốn cho các chủ sở hữu, mua lại cổ phiếu của doanh nghiệp đã phát hành</t>
  </si>
  <si>
    <t>Tiền vay ngắn hạn, dài hạn nhận được</t>
  </si>
  <si>
    <t>Tiền chi trả nợ thuê tài chính</t>
  </si>
  <si>
    <t>Cổ tức, lợi nhuận đã trả cho chủ sở hữu</t>
  </si>
  <si>
    <t>VII.2</t>
  </si>
  <si>
    <t>Lưu chuyển tiền thuần từ hoạt động tài chính</t>
  </si>
  <si>
    <t>Lưu chuyển tiền thuần trong kỳ</t>
  </si>
  <si>
    <t>Tiền và tương đương tiền đầu năm</t>
  </si>
  <si>
    <t>Tiền và tương đương tiền cuối năm</t>
  </si>
  <si>
    <t>BẢNG CÂN ĐỐI KẾ TOÁN</t>
  </si>
  <si>
    <t>,</t>
  </si>
  <si>
    <t>Đơn vị tính: VND</t>
  </si>
  <si>
    <t>TÀI SẢN</t>
  </si>
  <si>
    <t>Thuyết
 minh</t>
  </si>
  <si>
    <t>Số cuối kỳ</t>
  </si>
  <si>
    <t>Số đầu năm</t>
  </si>
  <si>
    <t>A -</t>
  </si>
  <si>
    <t>TÀI SẢN NGẮN HẠN</t>
  </si>
  <si>
    <t>Tiền và các khoản tương đương tiền</t>
  </si>
  <si>
    <t>V.1</t>
  </si>
  <si>
    <t xml:space="preserve">Tiền </t>
  </si>
  <si>
    <t xml:space="preserve">Các khoản tương đương tiền </t>
  </si>
  <si>
    <t>Các khoản đầu tư tài chính ngắn hạn</t>
  </si>
  <si>
    <t>Đầu tư ngắn hạn</t>
  </si>
  <si>
    <t>Dự phòng giảm giá chứng khoán đầu tư ngắn hạn</t>
  </si>
  <si>
    <t xml:space="preserve">Các khoản phải thu </t>
  </si>
  <si>
    <t>Phải thu của khách hàng</t>
  </si>
  <si>
    <t>V.2</t>
  </si>
  <si>
    <t>Trả trước cho người bán</t>
  </si>
  <si>
    <t>V.3</t>
  </si>
  <si>
    <t>Phải thu nội bộ</t>
  </si>
  <si>
    <t>Phải thu theo tiến độ kế hoạch hợp đồng XD</t>
  </si>
  <si>
    <t>Các khoản phải thu khác</t>
  </si>
  <si>
    <t>V.4</t>
  </si>
  <si>
    <t>Dự phòng các khoản phải thu khó đòi</t>
  </si>
  <si>
    <t>IV.</t>
  </si>
  <si>
    <t>Hàng tồn kho</t>
  </si>
  <si>
    <t>V.5</t>
  </si>
  <si>
    <t>Dự phòng giảm giá hàng tồn kho</t>
  </si>
  <si>
    <t>V.</t>
  </si>
  <si>
    <t>Tài sản ngắn hạn khác</t>
  </si>
  <si>
    <t>Chi phí trả trước ngắn hạn</t>
  </si>
  <si>
    <t>V.6</t>
  </si>
  <si>
    <t>Thuế GTGT được khấu trừ</t>
  </si>
  <si>
    <t>Thuế và các khoản phải thu Nhà nước</t>
  </si>
  <si>
    <t>V.7</t>
  </si>
  <si>
    <t>V.8</t>
  </si>
  <si>
    <t>BẢNG CÂN ĐỐI KẾ TOÁN (tiếp theo)</t>
  </si>
  <si>
    <t>B -</t>
  </si>
  <si>
    <t>TÀI SẢN DÀI HẠN</t>
  </si>
  <si>
    <t>Các khoản phải thu dài hạn</t>
  </si>
  <si>
    <t>Phải thu dài hạn của khách hàng</t>
  </si>
  <si>
    <t>Vốn kinh doanh ở các đơn vị trực thuộc</t>
  </si>
  <si>
    <t xml:space="preserve">Phải thu dài hạn nội bộ </t>
  </si>
  <si>
    <t>Phải thu dài hạn khác</t>
  </si>
  <si>
    <t>Dự phòng phải thu dài hạn khó đòi</t>
  </si>
  <si>
    <t>Tài sản cố định</t>
  </si>
  <si>
    <t>Tài sản cố định hữu hình</t>
  </si>
  <si>
    <t>V.9</t>
  </si>
  <si>
    <t>Nguyên giá</t>
  </si>
  <si>
    <t>Giá trị hao mòn lũy kế</t>
  </si>
  <si>
    <t>Tài sản cố định thuê tài chính</t>
  </si>
  <si>
    <t>Tài sản cố định vô hình</t>
  </si>
  <si>
    <t>Chi phí xây dựng cơ bản dở dang</t>
  </si>
  <si>
    <t>V.11</t>
  </si>
  <si>
    <t>Bất động sản đầu tư</t>
  </si>
  <si>
    <t>Các khoản đầu tư tài chính dài hạn</t>
  </si>
  <si>
    <t>Đầu tư vào công ty con</t>
  </si>
  <si>
    <t>Đầu tư vào công ty liên kết, liên doanh</t>
  </si>
  <si>
    <t>Đầu tư dài hạn khác</t>
  </si>
  <si>
    <t>V.13</t>
  </si>
  <si>
    <t>Dự phòng giảm giá chứng khoán đầu tư dài hạn</t>
  </si>
  <si>
    <t>Tài sản dài hạn khác</t>
  </si>
  <si>
    <t>Chi phí trả trước dài hạn</t>
  </si>
  <si>
    <t>Tài sản thuế thu nhập hoãn lại</t>
  </si>
  <si>
    <t>TỔNG CỘNG TÀI SẢN</t>
  </si>
  <si>
    <t>NỢ PHẢI TRẢ</t>
  </si>
  <si>
    <t>Nợ ngắn hạn</t>
  </si>
  <si>
    <t>Vay và nợ ngắn hạn</t>
  </si>
  <si>
    <t>Phải trả cho người bán</t>
  </si>
  <si>
    <t>V.14</t>
  </si>
  <si>
    <t>Người mua trả tiền trước</t>
  </si>
  <si>
    <t>V.15</t>
  </si>
  <si>
    <t>Thuế và các khoản phải nộp cho Nhà nước</t>
  </si>
  <si>
    <t>V.16</t>
  </si>
  <si>
    <t>Phải trả người lao động</t>
  </si>
  <si>
    <t>Chi phí phải trả</t>
  </si>
  <si>
    <t>Phải trả nội bộ</t>
  </si>
  <si>
    <t>Phải trả theo tiến độ kế hoạch hợp đồng xây dựng</t>
  </si>
  <si>
    <t>Các khoản phải trả, phải nộp ngắn hạn khác</t>
  </si>
  <si>
    <t>V.18</t>
  </si>
  <si>
    <t>Dự phòng phải trả ngắn hạn</t>
  </si>
  <si>
    <t>Nợ dài hạn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</si>
  <si>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</si>
  <si>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</si>
  <si>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</si>
  <si>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</si>
  <si>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phải trả</t>
  </si>
  <si>
    <t>Dự phòng trợ cấp mất việc làm</t>
  </si>
  <si>
    <t>V.19</t>
  </si>
  <si>
    <t>Dự phòng phải trả dài hạn</t>
  </si>
  <si>
    <t>NGUỒN VỐN CHỦ SỞ HỮU</t>
  </si>
  <si>
    <t>Vốn chủ sở hữu</t>
  </si>
  <si>
    <t>Vốn đầu tư của chủ sở hữu</t>
  </si>
  <si>
    <t>V.20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</si>
  <si>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</si>
  <si>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</si>
  <si>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</si>
  <si>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</si>
  <si>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</si>
  <si>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</si>
  <si>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</si>
  <si>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</si>
  <si>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</si>
  <si>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420</t>
  </si>
  <si>
    <t>Nguồn vốn đầu tư XDCB</t>
  </si>
  <si>
    <t>Nguồn kinh phí và quỹ khác</t>
  </si>
  <si>
    <t>430</t>
  </si>
  <si>
    <t>Quỹ khen thưởng, phúc lợi</t>
  </si>
  <si>
    <t>V.21</t>
  </si>
  <si>
    <t>Nguồn kinh phí</t>
  </si>
  <si>
    <t>Nguồn kinh phí đã hình thành tài sản cố định</t>
  </si>
  <si>
    <t>TỔNG CỘNG NGUỒN VỐN</t>
  </si>
  <si>
    <t>Tài sản thuê ngoài</t>
  </si>
  <si>
    <t>Vật tư, hàng hóa nhận giữ hộ, nhận gia công</t>
  </si>
  <si>
    <t>V.22</t>
  </si>
  <si>
    <t>Hàng hóa nhận bán hộ, nhận ký gửi, ký cược</t>
  </si>
  <si>
    <t>Nợ khó đòi đã xử lý</t>
  </si>
  <si>
    <t xml:space="preserve">Ngoại tệ các loại : </t>
  </si>
  <si>
    <t xml:space="preserve">     - Dollar Mỹ (USD)</t>
  </si>
  <si>
    <t xml:space="preserve">     - Euro (EUR)</t>
  </si>
  <si>
    <t>Dự toán chi sự nghiệp, dự án</t>
  </si>
  <si>
    <t>NGUỒN VỐN</t>
  </si>
  <si>
    <t>7.</t>
  </si>
  <si>
    <t>8.</t>
  </si>
  <si>
    <t>9.</t>
  </si>
  <si>
    <t>10.</t>
  </si>
  <si>
    <t>11.</t>
  </si>
  <si>
    <t>CÁC CHỈ TIÊU NGOÀI BẢNG CÂN ĐỐI KẾ TOÁN</t>
  </si>
  <si>
    <t xml:space="preserve">         </t>
  </si>
  <si>
    <t xml:space="preserve">Đơn vị tính = đồng </t>
  </si>
  <si>
    <t xml:space="preserve">  Luỹ kế từ đầu năm đến cuối quý này </t>
  </si>
  <si>
    <t>Năm nay</t>
  </si>
  <si>
    <t xml:space="preserve">Năm trước </t>
  </si>
  <si>
    <t>2</t>
  </si>
  <si>
    <t>1. Doanh thu bán hàng và cung cấp dịch vụ</t>
  </si>
  <si>
    <t>2. Các khoản giảm trừ doanh thu</t>
  </si>
  <si>
    <t>3. Doanh thu thuần về bán hàng và cung cấp DV</t>
  </si>
  <si>
    <t>4. Giá vốn hàng bán</t>
  </si>
  <si>
    <t>5. Lợi nhuận gộp về bán hàng và cung cấp DV</t>
  </si>
  <si>
    <t>6. Doanh thu hoạt động tài chính</t>
  </si>
  <si>
    <t>7. Chi phí tài chính</t>
  </si>
  <si>
    <t xml:space="preserve"> Trong đó: chi phí lãi vay </t>
  </si>
  <si>
    <t>8. Chi phí bán hàng</t>
  </si>
  <si>
    <t>9. Chi phí quản lý doanh nghiệp</t>
  </si>
  <si>
    <t>10. Lợi nhuận thuần từ hoạt động kinh doanh</t>
  </si>
  <si>
    <t>11. Thu nhập khác</t>
  </si>
  <si>
    <t>12. Chi phí khác</t>
  </si>
  <si>
    <t>13. Lợi nhuận khác</t>
  </si>
  <si>
    <t>14. Tổng lợi nhuận kế toán trước thuế</t>
  </si>
  <si>
    <t xml:space="preserve">15. Chi phí thuế TNDN hiện hành </t>
  </si>
  <si>
    <t xml:space="preserve">16. Chi phí thuế TNDN hoãn lại </t>
  </si>
  <si>
    <t>17. Lợi nhuận sau thuế thu nhập doanh nghiệp</t>
  </si>
  <si>
    <t>18. Lãi cơ bản trên cổ phiếu ( * )</t>
  </si>
  <si>
    <t xml:space="preserve">NGƯỜI LẬP BIỂU                                  KẾ TOÁN TRƯỞNG                                                         TỔNG GIÁM ĐỐC </t>
  </si>
  <si>
    <t xml:space="preserve">Ù BUØI THÒ HOAN                                       NGUYEÃN THÒ AÙNH                                       </t>
  </si>
  <si>
    <t>NGUYEÃN COÂNG LYÙ</t>
  </si>
  <si>
    <t>Địa chỉ: Đường số 4, Khu công nghiệp Biên Hòa 1, Tp. Biên Hòa, tỉnh Đồng Nai</t>
  </si>
  <si>
    <t xml:space="preserve">                                       BÁO CÁO TÀI CHÍNH TÓM TẮT</t>
  </si>
  <si>
    <r>
      <t xml:space="preserve">            I. </t>
    </r>
    <r>
      <rPr>
        <b/>
        <u val="single"/>
        <sz val="14"/>
        <rFont val="Times New Roman"/>
        <family val="1"/>
      </rPr>
      <t>BẢNG CÂN ĐỐI KẾ TOÁN</t>
    </r>
    <r>
      <rPr>
        <b/>
        <sz val="14"/>
        <rFont val="Times New Roman"/>
        <family val="1"/>
      </rPr>
      <t xml:space="preserve"> </t>
    </r>
  </si>
  <si>
    <t xml:space="preserve">Đơn vị tính: đồng </t>
  </si>
  <si>
    <t>STT</t>
  </si>
  <si>
    <t>Nội dung</t>
  </si>
  <si>
    <t>Số dư đầu năm</t>
  </si>
  <si>
    <t>Số dư cuối kỳ</t>
  </si>
  <si>
    <t xml:space="preserve">Tài sản ngắn hạn </t>
  </si>
  <si>
    <t xml:space="preserve">Tiền và các khỏan tương đương tiền </t>
  </si>
  <si>
    <t xml:space="preserve">Các khoản phải thu ngắn hạn </t>
  </si>
  <si>
    <t xml:space="preserve">Tài sản ngắn hạn khác </t>
  </si>
  <si>
    <t xml:space="preserve">Tài sản dài hạn </t>
  </si>
  <si>
    <t xml:space="preserve">Các khỏan phải thu dài hạn </t>
  </si>
  <si>
    <t xml:space="preserve">Tài sản cố định </t>
  </si>
  <si>
    <t>_ Tài sản cố định hữu hình</t>
  </si>
  <si>
    <t>_ Tài sản cố định vô hình</t>
  </si>
  <si>
    <t xml:space="preserve">_ Tài sản cố định thuê tài chính </t>
  </si>
  <si>
    <t xml:space="preserve">_ Chi phí xây dựng cơ bản dở dang </t>
  </si>
  <si>
    <t>Các khỏan đầu tư tài chính dài hạn</t>
  </si>
  <si>
    <t xml:space="preserve">Tài sản dài hạn khác </t>
  </si>
  <si>
    <t>III</t>
  </si>
  <si>
    <t xml:space="preserve">TỔNG CỘNG TÀI SẢN </t>
  </si>
  <si>
    <t xml:space="preserve">IV </t>
  </si>
  <si>
    <t xml:space="preserve">Nợ phải trả </t>
  </si>
  <si>
    <t xml:space="preserve">Nợ ngắn hạn </t>
  </si>
  <si>
    <t xml:space="preserve">Nợ dài hạn </t>
  </si>
  <si>
    <t xml:space="preserve">Vốn chủ sở hữu </t>
  </si>
  <si>
    <t xml:space="preserve">_ Vốn đầu tư của chủ sở hữu </t>
  </si>
  <si>
    <t xml:space="preserve">_ Thặng dư vốn cổ phần </t>
  </si>
  <si>
    <t>_ Cổ phiếu quỹ</t>
  </si>
  <si>
    <t xml:space="preserve">_ Chênh lệch đánh giá lại tài sản </t>
  </si>
  <si>
    <t xml:space="preserve">_ Chênh lệch tỷ giá hối đóai  </t>
  </si>
  <si>
    <t xml:space="preserve">_ Các quỹ </t>
  </si>
  <si>
    <t xml:space="preserve">_ Lợi nhuận sau thuế chưa phân phối </t>
  </si>
  <si>
    <t>_ Nguồn vốn đầu tư XDCB</t>
  </si>
  <si>
    <t xml:space="preserve">Nguồn kinh phí và quỹ khác </t>
  </si>
  <si>
    <t xml:space="preserve">_ Quỹ khen thưởng phúc lợi </t>
  </si>
  <si>
    <t>_ Nguồn kinh phí</t>
  </si>
  <si>
    <t>_ Nguồn kinh phí đã hình thành TSCĐ</t>
  </si>
  <si>
    <t>VI</t>
  </si>
  <si>
    <t xml:space="preserve">TỔNG CỘNG NGUỒN VỐN </t>
  </si>
  <si>
    <t>Chỉ tiêu</t>
  </si>
  <si>
    <t>Kỳ báo cáo</t>
  </si>
  <si>
    <t>Luỹ kế</t>
  </si>
  <si>
    <t>Doanh thu bán hàng và cung cấp dịch vụ</t>
  </si>
  <si>
    <t>Các khoản giảm trừ doanh thu</t>
  </si>
  <si>
    <t xml:space="preserve">Doanh thu thuần về bán hàng và cung cấp dịch vụ </t>
  </si>
  <si>
    <t xml:space="preserve">Giá vốn hàng bán </t>
  </si>
  <si>
    <t>Lợi nhuận gộp về bán hàng và cung cấp dịch vụ</t>
  </si>
  <si>
    <t xml:space="preserve">Doanh thu hoạt động tài chính </t>
  </si>
  <si>
    <t xml:space="preserve">Chi phí tài chính </t>
  </si>
  <si>
    <t xml:space="preserve">Chi phí bán hàng </t>
  </si>
  <si>
    <t>Chi phí quản lý doanh nghiệp</t>
  </si>
  <si>
    <t>Lợi nhuận thuần từ họat động kinh doanh</t>
  </si>
  <si>
    <t xml:space="preserve">Thu nhập khác </t>
  </si>
  <si>
    <t>12.</t>
  </si>
  <si>
    <t xml:space="preserve">Chi phí khác </t>
  </si>
  <si>
    <t>13.</t>
  </si>
  <si>
    <t xml:space="preserve">Lợi nhuận khác </t>
  </si>
  <si>
    <t>14.</t>
  </si>
  <si>
    <t xml:space="preserve">Tổng lợi nhuận kế tóan trước thuế </t>
  </si>
  <si>
    <t>15.</t>
  </si>
  <si>
    <t xml:space="preserve">Thuế thu nhập doanh nghiệp </t>
  </si>
  <si>
    <t>16.</t>
  </si>
  <si>
    <t>Lợi nhuận sau thuế thu nhập doanh nghiệp</t>
  </si>
  <si>
    <t>17.</t>
  </si>
  <si>
    <t>Lãi cơ bản trên cổ phiếu</t>
  </si>
  <si>
    <t>18.</t>
  </si>
  <si>
    <t xml:space="preserve">Cổ tức đã trả </t>
  </si>
  <si>
    <t xml:space="preserve">   NGƯỜI LẬP BIỂU                      KẾ TOÁN TRƯỞNG                          </t>
  </si>
  <si>
    <t xml:space="preserve"> TỔNG GIÁM ĐỐC </t>
  </si>
  <si>
    <t xml:space="preserve">   BUØI THÒ HOAN                       NGUYEÃN THÒ AÙNH                            </t>
  </si>
  <si>
    <t>Tiền chi trả nợ gốc vay</t>
  </si>
  <si>
    <t>Ảnh hưởng của thay đổi tỷ giá hối đoái quy đổi ngoại tệ</t>
  </si>
  <si>
    <t>Tại ngày 31 tháng 12 năm 2008</t>
  </si>
  <si>
    <t xml:space="preserve">                                                                      Năm 2008</t>
  </si>
  <si>
    <t>Năm 2008</t>
  </si>
  <si>
    <t>Năm 2007</t>
  </si>
  <si>
    <t xml:space="preserve">   Đồng Nai, ngày 21 tháng 1 năm 2009</t>
  </si>
  <si>
    <r>
      <t xml:space="preserve">         BÙI THỊ HOAN </t>
    </r>
    <r>
      <rPr>
        <sz val="10"/>
        <rFont val="Times New Roman"/>
        <family val="1"/>
      </rPr>
      <t xml:space="preserve">                                                 </t>
    </r>
    <r>
      <rPr>
        <b/>
        <sz val="12"/>
        <rFont val="Times New Roman"/>
        <family val="1"/>
      </rPr>
      <t>NGUYỄN THỊ ÁNH</t>
    </r>
    <r>
      <rPr>
        <sz val="10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>NGUYỄN CÔNG LÝ</t>
    </r>
  </si>
  <si>
    <t xml:space="preserve">           Người lập biểu                                             Kế tóan trưởng                            Tổng Giám Đốc</t>
  </si>
  <si>
    <t>Tháng 12 năm 2008</t>
  </si>
  <si>
    <t>Đồng Nai, ngày 21 tháng 01 năm 2009</t>
  </si>
  <si>
    <t>Quý IV 2008</t>
  </si>
  <si>
    <t xml:space="preserve">                       Quý IV</t>
  </si>
  <si>
    <t xml:space="preserve">       Lập, ngày 21 tháng 1 năm 2009</t>
  </si>
  <si>
    <t>BÁO CÁO KẾT QỦA SẢN XUẤT KINH DOANH</t>
  </si>
  <si>
    <t xml:space="preserve">                                                               </t>
  </si>
  <si>
    <t xml:space="preserve">                          Tiền thu  khác từ hoạt động kinh doanh</t>
  </si>
  <si>
    <t xml:space="preserve"> Lưu chuyển tiền thuần từ hoạt động kinh doanh</t>
  </si>
  <si>
    <t>BÁO CÁO KẾT QUẢ HOẠT ĐỘNG KINH DOANH</t>
  </si>
  <si>
    <t>VI.1</t>
  </si>
  <si>
    <t>Doanh thu thuần về bán hàng và CC DV</t>
  </si>
  <si>
    <t>Giá vốn hàng bán</t>
  </si>
  <si>
    <t>VI.2</t>
  </si>
  <si>
    <t>Lợi nhuận gộp về bán hàng và cung cấp DV</t>
  </si>
  <si>
    <t>Doanh thu hoạt động tài chính</t>
  </si>
  <si>
    <t>VI.3</t>
  </si>
  <si>
    <t>Chi phí tài chính</t>
  </si>
  <si>
    <t>VI.4</t>
  </si>
  <si>
    <t xml:space="preserve">Trong đó: chi phí lãi vay </t>
  </si>
  <si>
    <t>Chi phí bán hàng</t>
  </si>
  <si>
    <t>VI.5</t>
  </si>
  <si>
    <t>VI.6</t>
  </si>
  <si>
    <t>Lợi nhuận thuần từ hoạt động kinh doanh</t>
  </si>
  <si>
    <t>Thu nhập khác</t>
  </si>
  <si>
    <t>VI.7</t>
  </si>
  <si>
    <t>Chi phí khác</t>
  </si>
  <si>
    <t>VI.8</t>
  </si>
  <si>
    <t>Lợi nhuận khác</t>
  </si>
  <si>
    <t>Tổng lợi nhuận kế toán trước thuế</t>
  </si>
  <si>
    <t>Chi phí thuế TNDN hiện hành</t>
  </si>
  <si>
    <t>Chi phí thuế TNDN hoãn lại</t>
  </si>
  <si>
    <t>VI.9</t>
  </si>
  <si>
    <t xml:space="preserve">           Đồng nai ngày 21 tháng 1 năm 2009</t>
  </si>
  <si>
    <t xml:space="preserve">               Bùi Thị Hoan                            Nguyễn Thị Ánh                                Nguyễn Công Lý</t>
  </si>
  <si>
    <t xml:space="preserve">            Người lập biểu                           Kế Tóan trưởng                                Tổng Giám Đốc</t>
  </si>
  <si>
    <t xml:space="preserve">                                            QUÝ IV NĂM 2008</t>
  </si>
  <si>
    <r>
      <t xml:space="preserve">            II. </t>
    </r>
    <r>
      <rPr>
        <b/>
        <u val="single"/>
        <sz val="14"/>
        <rFont val="Times New Roman"/>
        <family val="1"/>
      </rPr>
      <t>KẾT QUẢ HOẠT ĐỘNG SẢN XUẤT KINH DOANH</t>
    </r>
    <r>
      <rPr>
        <b/>
        <sz val="14"/>
        <rFont val="Times New Roman"/>
        <family val="1"/>
      </rPr>
      <t xml:space="preserve">  </t>
    </r>
  </si>
  <si>
    <t xml:space="preserve">                                                                  Lập ngày 21 tháng 1 năm 2009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</si>
</sst>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#,###"/>
    <numFmt numFmtId="174" formatCode="_(* #,##0.00_);_(* \(#,##0.00\);_(* &quot;-&quot;_);_(@_)"/>
    <numFmt numFmtId="175" formatCode="#.##000"/>
  </numFmts>
  <fonts count="41">
    <font>
      <sz val="12"/>
      <name val="VNI-Times"/>
      <family val="0"/>
    </font>
    <font>
      <b/>
      <sz val="14"/>
      <name val="Tahoma"/>
      <family val="2"/>
    </font>
    <font>
      <sz val="14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Tahoma"/>
      <family val="2"/>
    </font>
    <font>
      <i/>
      <sz val="11"/>
      <name val="Times New Roman"/>
      <family val="1"/>
    </font>
    <font>
      <sz val="8"/>
      <name val="VNI-Times"/>
      <family val="0"/>
    </font>
    <font>
      <b/>
      <sz val="12"/>
      <name val="Tahoma"/>
      <family val="2"/>
    </font>
    <font>
      <b/>
      <sz val="12"/>
      <name val="Arial"/>
      <family val="0"/>
    </font>
    <font>
      <sz val="12"/>
      <name val="Arial"/>
      <family val="0"/>
    </font>
    <font>
      <b/>
      <sz val="12"/>
      <name val="VNI-Times"/>
      <family val="0"/>
    </font>
    <font>
      <b/>
      <sz val="11"/>
      <name val="VNI-Times"/>
      <family val="0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6"/>
      <name val="Tahoma"/>
      <family val="2"/>
    </font>
    <font>
      <b/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2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4"/>
      <name val="VNI-Times"/>
      <family val="0"/>
    </font>
    <font>
      <sz val="14"/>
      <name val="Arial"/>
      <family val="0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72" fontId="1" fillId="0" borderId="0" xfId="15" applyNumberFormat="1" applyFont="1" applyAlignment="1">
      <alignment horizontal="left"/>
    </xf>
    <xf numFmtId="172" fontId="1" fillId="0" borderId="0" xfId="15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172" fontId="3" fillId="0" borderId="0" xfId="15" applyNumberFormat="1" applyFont="1" applyAlignment="1">
      <alignment horizontal="centerContinuous"/>
    </xf>
    <xf numFmtId="172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 wrapText="1"/>
    </xf>
    <xf numFmtId="172" fontId="10" fillId="0" borderId="2" xfId="15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 quotePrefix="1">
      <alignment horizontal="right"/>
    </xf>
    <xf numFmtId="0" fontId="13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1" fontId="14" fillId="0" borderId="0" xfId="15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1" fontId="11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 quotePrefix="1">
      <alignment horizontal="right" vertical="top"/>
    </xf>
    <xf numFmtId="41" fontId="11" fillId="0" borderId="2" xfId="15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41" fontId="14" fillId="0" borderId="2" xfId="15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41" fontId="12" fillId="0" borderId="0" xfId="15" applyNumberFormat="1" applyFont="1" applyBorder="1" applyAlignment="1">
      <alignment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2" fillId="0" borderId="0" xfId="0" applyFont="1" applyBorder="1" applyAlignment="1">
      <alignment horizontal="center" wrapText="1"/>
    </xf>
    <xf numFmtId="172" fontId="12" fillId="0" borderId="0" xfId="15" applyNumberFormat="1" applyFont="1" applyBorder="1" applyAlignment="1">
      <alignment/>
    </xf>
    <xf numFmtId="0" fontId="7" fillId="0" borderId="0" xfId="0" applyFont="1" applyBorder="1" applyAlignment="1" quotePrefix="1">
      <alignment horizontal="right"/>
    </xf>
    <xf numFmtId="172" fontId="11" fillId="0" borderId="0" xfId="15" applyNumberFormat="1" applyFont="1" applyBorder="1" applyAlignment="1">
      <alignment/>
    </xf>
    <xf numFmtId="0" fontId="7" fillId="0" borderId="0" xfId="0" applyFont="1" applyBorder="1" applyAlignment="1" quotePrefix="1">
      <alignment horizontal="right" vertical="top"/>
    </xf>
    <xf numFmtId="41" fontId="14" fillId="0" borderId="3" xfId="15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1" fontId="12" fillId="0" borderId="4" xfId="15" applyNumberFormat="1" applyFont="1" applyBorder="1" applyAlignment="1">
      <alignment/>
    </xf>
    <xf numFmtId="172" fontId="10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172" fontId="7" fillId="0" borderId="0" xfId="15" applyNumberFormat="1" applyFont="1" applyAlignment="1">
      <alignment/>
    </xf>
    <xf numFmtId="172" fontId="10" fillId="0" borderId="0" xfId="15" applyNumberFormat="1" applyFont="1" applyAlignment="1">
      <alignment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6" fillId="0" borderId="0" xfId="15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7" fillId="0" borderId="1" xfId="0" applyFont="1" applyFill="1" applyBorder="1" applyAlignment="1">
      <alignment/>
    </xf>
    <xf numFmtId="0" fontId="10" fillId="0" borderId="0" xfId="0" applyFont="1" applyFill="1" applyAlignment="1">
      <alignment horizontal="centerContinuous"/>
    </xf>
    <xf numFmtId="172" fontId="10" fillId="0" borderId="0" xfId="15" applyNumberFormat="1" applyFont="1" applyFill="1" applyAlignment="1">
      <alignment horizontal="centerContinuous"/>
    </xf>
    <xf numFmtId="174" fontId="10" fillId="0" borderId="0" xfId="0" applyNumberFormat="1" applyFont="1" applyFill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 wrapText="1"/>
    </xf>
    <xf numFmtId="172" fontId="10" fillId="0" borderId="2" xfId="15" applyNumberFormat="1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2" fontId="10" fillId="0" borderId="0" xfId="15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1" fontId="10" fillId="0" borderId="0" xfId="15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41" fontId="7" fillId="0" borderId="0" xfId="15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15" applyNumberFormat="1" applyFont="1" applyFill="1" applyBorder="1" applyAlignment="1">
      <alignment/>
    </xf>
    <xf numFmtId="3" fontId="10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41" fontId="7" fillId="0" borderId="1" xfId="15" applyNumberFormat="1" applyFont="1" applyFill="1" applyBorder="1" applyAlignment="1">
      <alignment/>
    </xf>
    <xf numFmtId="41" fontId="7" fillId="0" borderId="1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horizontal="center"/>
    </xf>
    <xf numFmtId="41" fontId="10" fillId="0" borderId="2" xfId="15" applyNumberFormat="1" applyFont="1" applyFill="1" applyBorder="1" applyAlignment="1">
      <alignment horizontal="center"/>
    </xf>
    <xf numFmtId="41" fontId="10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41" fontId="16" fillId="0" borderId="0" xfId="0" applyNumberFormat="1" applyFont="1" applyFill="1" applyBorder="1" applyAlignment="1">
      <alignment/>
    </xf>
    <xf numFmtId="41" fontId="16" fillId="0" borderId="0" xfId="15" applyNumberFormat="1" applyFont="1" applyFill="1" applyBorder="1" applyAlignment="1">
      <alignment/>
    </xf>
    <xf numFmtId="41" fontId="7" fillId="0" borderId="2" xfId="15" applyNumberFormat="1" applyFont="1" applyFill="1" applyBorder="1" applyAlignment="1">
      <alignment/>
    </xf>
    <xf numFmtId="41" fontId="10" fillId="0" borderId="5" xfId="15" applyNumberFormat="1" applyFont="1" applyFill="1" applyBorder="1" applyAlignment="1">
      <alignment/>
    </xf>
    <xf numFmtId="172" fontId="7" fillId="0" borderId="0" xfId="15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172" fontId="7" fillId="0" borderId="1" xfId="15" applyNumberFormat="1" applyFont="1" applyFill="1" applyBorder="1" applyAlignment="1">
      <alignment/>
    </xf>
    <xf numFmtId="174" fontId="7" fillId="0" borderId="1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center"/>
    </xf>
    <xf numFmtId="41" fontId="10" fillId="0" borderId="4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3" fontId="7" fillId="0" borderId="0" xfId="15" applyFont="1" applyFill="1" applyBorder="1" applyAlignment="1">
      <alignment/>
    </xf>
    <xf numFmtId="172" fontId="7" fillId="0" borderId="0" xfId="15" applyNumberFormat="1" applyFont="1" applyFill="1" applyBorder="1" applyAlignment="1">
      <alignment horizontal="right"/>
    </xf>
    <xf numFmtId="172" fontId="7" fillId="0" borderId="0" xfId="15" applyNumberFormat="1" applyFont="1" applyFill="1" applyBorder="1" applyAlignment="1">
      <alignment/>
    </xf>
    <xf numFmtId="171" fontId="7" fillId="0" borderId="0" xfId="15" applyNumberFormat="1" applyFont="1" applyFill="1" applyBorder="1" applyAlignment="1">
      <alignment/>
    </xf>
    <xf numFmtId="172" fontId="16" fillId="0" borderId="0" xfId="15" applyNumberFormat="1" applyFont="1" applyFill="1" applyBorder="1" applyAlignment="1">
      <alignment/>
    </xf>
    <xf numFmtId="43" fontId="16" fillId="0" borderId="0" xfId="15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 horizontal="left"/>
    </xf>
    <xf numFmtId="0" fontId="10" fillId="0" borderId="6" xfId="0" applyFont="1" applyBorder="1" applyAlignment="1">
      <alignment horizontal="centerContinuous" vertical="center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10" fillId="0" borderId="9" xfId="0" applyFont="1" applyBorder="1" applyAlignment="1">
      <alignment horizontal="centerContinuous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 quotePrefix="1">
      <alignment horizontal="center"/>
    </xf>
    <xf numFmtId="0" fontId="7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15" applyNumberFormat="1" applyFont="1" applyBorder="1" applyAlignment="1">
      <alignment horizontal="right"/>
    </xf>
    <xf numFmtId="3" fontId="10" fillId="0" borderId="13" xfId="15" applyNumberFormat="1" applyFont="1" applyBorder="1" applyAlignment="1">
      <alignment/>
    </xf>
    <xf numFmtId="41" fontId="10" fillId="0" borderId="13" xfId="15" applyNumberFormat="1" applyFont="1" applyBorder="1" applyAlignment="1">
      <alignment/>
    </xf>
    <xf numFmtId="0" fontId="7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41" fontId="25" fillId="0" borderId="0" xfId="15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0" fillId="0" borderId="2" xfId="15" applyNumberFormat="1" applyFont="1" applyBorder="1" applyAlignment="1">
      <alignment horizontal="center" vertical="center" wrapText="1"/>
    </xf>
    <xf numFmtId="172" fontId="10" fillId="0" borderId="2" xfId="15" applyNumberFormat="1" applyFont="1" applyBorder="1" applyAlignment="1">
      <alignment horizontal="center" vertical="center" wrapText="1"/>
    </xf>
    <xf numFmtId="172" fontId="12" fillId="0" borderId="2" xfId="15" applyNumberFormat="1" applyFont="1" applyBorder="1" applyAlignment="1">
      <alignment horizontal="center" wrapText="1"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172" fontId="11" fillId="0" borderId="0" xfId="15" applyNumberFormat="1" applyFont="1" applyFill="1" applyAlignment="1">
      <alignment/>
    </xf>
    <xf numFmtId="174" fontId="11" fillId="0" borderId="0" xfId="0" applyNumberFormat="1" applyFont="1" applyFill="1" applyAlignment="1">
      <alignment/>
    </xf>
    <xf numFmtId="0" fontId="11" fillId="0" borderId="1" xfId="0" applyFont="1" applyFill="1" applyBorder="1" applyAlignment="1">
      <alignment/>
    </xf>
    <xf numFmtId="172" fontId="11" fillId="0" borderId="1" xfId="15" applyNumberFormat="1" applyFont="1" applyFill="1" applyBorder="1" applyAlignment="1">
      <alignment/>
    </xf>
    <xf numFmtId="174" fontId="11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9" fillId="0" borderId="0" xfId="15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5" fontId="9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72" fontId="4" fillId="0" borderId="0" xfId="15" applyNumberFormat="1" applyFont="1" applyFill="1" applyAlignment="1">
      <alignment horizontal="centerContinuous"/>
    </xf>
    <xf numFmtId="174" fontId="4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72" fontId="8" fillId="0" borderId="0" xfId="15" applyNumberFormat="1" applyFont="1" applyFill="1" applyAlignment="1">
      <alignment horizontal="centerContinuous"/>
    </xf>
    <xf numFmtId="174" fontId="8" fillId="0" borderId="0" xfId="0" applyNumberFormat="1" applyFont="1" applyFill="1" applyAlignment="1">
      <alignment horizontal="centerContinuous"/>
    </xf>
    <xf numFmtId="172" fontId="11" fillId="0" borderId="0" xfId="15" applyNumberFormat="1" applyFont="1" applyFill="1" applyAlignment="1">
      <alignment horizontal="right"/>
    </xf>
    <xf numFmtId="172" fontId="7" fillId="0" borderId="0" xfId="0" applyNumberFormat="1" applyFont="1" applyFill="1" applyAlignment="1">
      <alignment/>
    </xf>
    <xf numFmtId="3" fontId="12" fillId="0" borderId="13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0" fontId="26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" wrapText="1"/>
    </xf>
    <xf numFmtId="172" fontId="24" fillId="0" borderId="0" xfId="15" applyNumberFormat="1" applyFont="1" applyBorder="1" applyAlignment="1">
      <alignment horizontal="center" vertical="center" wrapText="1"/>
    </xf>
    <xf numFmtId="172" fontId="10" fillId="0" borderId="0" xfId="15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172" fontId="24" fillId="0" borderId="0" xfId="15" applyNumberFormat="1" applyFont="1" applyBorder="1" applyAlignment="1">
      <alignment horizontal="center" vertical="center"/>
    </xf>
    <xf numFmtId="172" fontId="27" fillId="0" borderId="0" xfId="15" applyNumberFormat="1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right"/>
    </xf>
    <xf numFmtId="0" fontId="10" fillId="0" borderId="0" xfId="0" applyFont="1" applyBorder="1" applyAlignment="1" quotePrefix="1">
      <alignment horizontal="center"/>
    </xf>
    <xf numFmtId="41" fontId="10" fillId="0" borderId="0" xfId="15" applyNumberFormat="1" applyFont="1" applyBorder="1" applyAlignment="1">
      <alignment/>
    </xf>
    <xf numFmtId="0" fontId="28" fillId="0" borderId="0" xfId="0" applyFont="1" applyBorder="1" applyAlignment="1" quotePrefix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Border="1" applyAlignment="1" quotePrefix="1">
      <alignment horizontal="center"/>
    </xf>
    <xf numFmtId="0" fontId="28" fillId="0" borderId="0" xfId="0" applyFont="1" applyBorder="1" applyAlignment="1">
      <alignment horizontal="center"/>
    </xf>
    <xf numFmtId="41" fontId="28" fillId="0" borderId="0" xfId="15" applyNumberFormat="1" applyFont="1" applyBorder="1" applyAlignment="1">
      <alignment/>
    </xf>
    <xf numFmtId="41" fontId="28" fillId="0" borderId="0" xfId="15" applyNumberFormat="1" applyFont="1" applyBorder="1" applyAlignment="1">
      <alignment horizontal="right"/>
    </xf>
    <xf numFmtId="41" fontId="27" fillId="0" borderId="0" xfId="15" applyNumberFormat="1" applyFont="1" applyBorder="1" applyAlignment="1">
      <alignment horizontal="right"/>
    </xf>
    <xf numFmtId="41" fontId="27" fillId="0" borderId="0" xfId="15" applyNumberFormat="1" applyFont="1" applyBorder="1" applyAlignment="1">
      <alignment/>
    </xf>
    <xf numFmtId="41" fontId="7" fillId="0" borderId="0" xfId="15" applyNumberFormat="1" applyFont="1" applyBorder="1" applyAlignment="1">
      <alignment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41" fontId="10" fillId="0" borderId="0" xfId="15" applyNumberFormat="1" applyFont="1" applyBorder="1" applyAlignment="1">
      <alignment horizontal="right"/>
    </xf>
    <xf numFmtId="0" fontId="30" fillId="0" borderId="0" xfId="0" applyFont="1" applyBorder="1" applyAlignment="1" quotePrefix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41" fontId="30" fillId="0" borderId="0" xfId="15" applyNumberFormat="1" applyFont="1" applyBorder="1" applyAlignment="1">
      <alignment/>
    </xf>
    <xf numFmtId="172" fontId="28" fillId="0" borderId="0" xfId="15" applyNumberFormat="1" applyFont="1" applyBorder="1" applyAlignment="1">
      <alignment horizontal="center"/>
    </xf>
    <xf numFmtId="172" fontId="27" fillId="0" borderId="0" xfId="15" applyNumberFormat="1" applyFont="1" applyBorder="1" applyAlignment="1">
      <alignment horizontal="center"/>
    </xf>
    <xf numFmtId="0" fontId="10" fillId="0" borderId="0" xfId="0" applyFont="1" applyAlignment="1" quotePrefix="1">
      <alignment horizontal="right"/>
    </xf>
    <xf numFmtId="41" fontId="10" fillId="0" borderId="0" xfId="21" applyNumberFormat="1" applyFont="1" applyBorder="1" applyAlignment="1">
      <alignment/>
    </xf>
    <xf numFmtId="10" fontId="10" fillId="0" borderId="0" xfId="15" applyNumberFormat="1" applyFont="1" applyBorder="1" applyAlignment="1">
      <alignment/>
    </xf>
    <xf numFmtId="43" fontId="7" fillId="0" borderId="0" xfId="15" applyFont="1" applyBorder="1" applyAlignment="1">
      <alignment/>
    </xf>
    <xf numFmtId="172" fontId="7" fillId="0" borderId="0" xfId="15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172" fontId="3" fillId="0" borderId="6" xfId="15" applyNumberFormat="1" applyFont="1" applyBorder="1" applyAlignment="1">
      <alignment horizontal="center"/>
    </xf>
    <xf numFmtId="172" fontId="3" fillId="0" borderId="0" xfId="15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right"/>
    </xf>
    <xf numFmtId="172" fontId="3" fillId="0" borderId="0" xfId="15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9" fontId="4" fillId="0" borderId="0" xfId="15" applyNumberFormat="1" applyFont="1" applyBorder="1" applyAlignment="1">
      <alignment horizontal="center"/>
    </xf>
    <xf numFmtId="0" fontId="34" fillId="0" borderId="0" xfId="0" applyFont="1" applyAlignment="1">
      <alignment horizontal="left" wrapText="1"/>
    </xf>
    <xf numFmtId="0" fontId="35" fillId="0" borderId="0" xfId="0" applyFont="1" applyAlignment="1">
      <alignment/>
    </xf>
    <xf numFmtId="0" fontId="36" fillId="0" borderId="0" xfId="0" applyFont="1" applyAlignment="1">
      <alignment horizontal="justify"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4" fillId="0" borderId="0" xfId="0" applyFont="1" applyAlignment="1">
      <alignment horizontal="left" wrapText="1" indent="2"/>
    </xf>
    <xf numFmtId="0" fontId="37" fillId="0" borderId="0" xfId="0" applyFont="1" applyAlignment="1">
      <alignment/>
    </xf>
    <xf numFmtId="0" fontId="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172" fontId="3" fillId="0" borderId="15" xfId="15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/>
    </xf>
    <xf numFmtId="172" fontId="4" fillId="0" borderId="15" xfId="15" applyNumberFormat="1" applyFont="1" applyBorder="1" applyAlignment="1">
      <alignment/>
    </xf>
    <xf numFmtId="0" fontId="4" fillId="0" borderId="15" xfId="0" applyFont="1" applyBorder="1" applyAlignment="1" quotePrefix="1">
      <alignment horizontal="right"/>
    </xf>
    <xf numFmtId="172" fontId="4" fillId="0" borderId="15" xfId="0" applyNumberFormat="1" applyFont="1" applyBorder="1" applyAlignment="1">
      <alignment/>
    </xf>
    <xf numFmtId="41" fontId="4" fillId="0" borderId="15" xfId="15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172" fontId="4" fillId="0" borderId="15" xfId="15" applyNumberFormat="1" applyFont="1" applyBorder="1" applyAlignment="1">
      <alignment horizontal="center"/>
    </xf>
    <xf numFmtId="172" fontId="4" fillId="0" borderId="15" xfId="21" applyNumberFormat="1" applyFont="1" applyBorder="1" applyAlignment="1">
      <alignment horizontal="right"/>
    </xf>
    <xf numFmtId="173" fontId="4" fillId="0" borderId="15" xfId="21" applyNumberFormat="1" applyFont="1" applyBorder="1" applyAlignment="1">
      <alignment horizontal="center"/>
    </xf>
    <xf numFmtId="9" fontId="4" fillId="0" borderId="15" xfId="15" applyNumberFormat="1" applyFont="1" applyBorder="1" applyAlignment="1">
      <alignment horizontal="center"/>
    </xf>
    <xf numFmtId="172" fontId="4" fillId="0" borderId="15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workbookViewId="0" topLeftCell="A157">
      <selection activeCell="B9" sqref="B9"/>
    </sheetView>
  </sheetViews>
  <sheetFormatPr defaultColWidth="8.796875" defaultRowHeight="15"/>
  <cols>
    <col min="1" max="1" width="3.5" style="0" customWidth="1"/>
    <col min="2" max="2" width="37.59765625" style="0" customWidth="1"/>
    <col min="3" max="3" width="7" style="0" customWidth="1"/>
    <col min="4" max="4" width="7.3984375" style="0" customWidth="1"/>
    <col min="5" max="5" width="15.3984375" style="0" customWidth="1"/>
    <col min="6" max="6" width="0.8984375" style="0" customWidth="1"/>
    <col min="7" max="7" width="19.5" style="0" customWidth="1"/>
  </cols>
  <sheetData>
    <row r="1" spans="1:7" ht="16.5">
      <c r="A1" s="79" t="s">
        <v>0</v>
      </c>
      <c r="B1" s="80"/>
      <c r="C1" s="80"/>
      <c r="D1" s="80"/>
      <c r="E1" s="81"/>
      <c r="F1" s="82"/>
      <c r="G1" s="81"/>
    </row>
    <row r="2" spans="1:7" ht="16.5">
      <c r="A2" s="17" t="s">
        <v>9</v>
      </c>
      <c r="B2" s="73"/>
      <c r="C2" s="73"/>
      <c r="D2" s="73"/>
      <c r="E2" s="185"/>
      <c r="F2" s="186"/>
      <c r="G2" s="185"/>
    </row>
    <row r="3" spans="1:7" ht="16.5">
      <c r="A3" s="17" t="s">
        <v>10</v>
      </c>
      <c r="B3" s="73"/>
      <c r="C3" s="73"/>
      <c r="D3" s="73"/>
      <c r="E3" s="185"/>
      <c r="F3" s="186"/>
      <c r="G3" s="185"/>
    </row>
    <row r="4" spans="1:7" ht="17.25" thickBot="1">
      <c r="A4" s="83" t="s">
        <v>297</v>
      </c>
      <c r="B4" s="187"/>
      <c r="C4" s="187"/>
      <c r="D4" s="187"/>
      <c r="E4" s="188"/>
      <c r="F4" s="189"/>
      <c r="G4" s="188"/>
    </row>
    <row r="5" spans="1:7" ht="16.5">
      <c r="A5" s="190"/>
      <c r="B5" s="191"/>
      <c r="C5" s="191"/>
      <c r="D5" s="191"/>
      <c r="E5" s="192"/>
      <c r="F5" s="193"/>
      <c r="G5" s="192"/>
    </row>
    <row r="6" spans="1:7" ht="16.5">
      <c r="A6" s="190"/>
      <c r="B6" s="191"/>
      <c r="C6" s="191"/>
      <c r="D6" s="191"/>
      <c r="E6" s="194"/>
      <c r="F6" s="193"/>
      <c r="G6" s="192"/>
    </row>
    <row r="7" spans="1:7" ht="18.75">
      <c r="A7" s="195" t="s">
        <v>64</v>
      </c>
      <c r="B7" s="196"/>
      <c r="C7" s="196"/>
      <c r="D7" s="196"/>
      <c r="E7" s="197"/>
      <c r="F7" s="198"/>
      <c r="G7" s="197"/>
    </row>
    <row r="8" spans="1:7" ht="16.5">
      <c r="A8" s="84" t="s">
        <v>304</v>
      </c>
      <c r="B8" s="84"/>
      <c r="C8" s="84"/>
      <c r="D8" s="84"/>
      <c r="E8" s="85"/>
      <c r="F8" s="86"/>
      <c r="G8" s="85"/>
    </row>
    <row r="9" spans="1:7" ht="16.5">
      <c r="A9" s="199"/>
      <c r="B9" s="199" t="s">
        <v>65</v>
      </c>
      <c r="C9" s="199"/>
      <c r="D9" s="199"/>
      <c r="E9" s="200"/>
      <c r="F9" s="201"/>
      <c r="G9" s="200"/>
    </row>
    <row r="10" spans="1:7" ht="16.5">
      <c r="A10" s="73"/>
      <c r="B10" s="73"/>
      <c r="C10" s="73"/>
      <c r="D10" s="73"/>
      <c r="E10" s="185"/>
      <c r="F10" s="186"/>
      <c r="G10" s="202" t="s">
        <v>66</v>
      </c>
    </row>
    <row r="11" spans="1:7" ht="29.25">
      <c r="A11" s="87" t="s">
        <v>67</v>
      </c>
      <c r="B11" s="88"/>
      <c r="C11" s="89" t="s">
        <v>14</v>
      </c>
      <c r="D11" s="89" t="s">
        <v>68</v>
      </c>
      <c r="E11" s="90" t="s">
        <v>69</v>
      </c>
      <c r="F11" s="91"/>
      <c r="G11" s="90" t="s">
        <v>70</v>
      </c>
    </row>
    <row r="12" spans="1:7" ht="16.5">
      <c r="A12" s="92"/>
      <c r="B12" s="92"/>
      <c r="C12" s="93"/>
      <c r="D12" s="93"/>
      <c r="E12" s="94"/>
      <c r="F12" s="95"/>
      <c r="G12" s="94"/>
    </row>
    <row r="13" spans="1:7" ht="16.5">
      <c r="A13" s="96" t="s">
        <v>71</v>
      </c>
      <c r="B13" s="92" t="s">
        <v>72</v>
      </c>
      <c r="C13" s="93">
        <v>100</v>
      </c>
      <c r="D13" s="93"/>
      <c r="E13" s="97">
        <f>E15+E19+E23+E31+E35</f>
        <v>155169868689</v>
      </c>
      <c r="F13" s="98"/>
      <c r="G13" s="97">
        <f>G15+G19+G23+G31+G35</f>
        <v>219294637110</v>
      </c>
    </row>
    <row r="14" spans="1:7" ht="16.5">
      <c r="A14" s="92"/>
      <c r="B14" s="92"/>
      <c r="C14" s="93"/>
      <c r="D14" s="93"/>
      <c r="E14" s="97"/>
      <c r="F14" s="98"/>
      <c r="G14" s="97"/>
    </row>
    <row r="15" spans="1:7" ht="16.5">
      <c r="A15" s="96" t="s">
        <v>1</v>
      </c>
      <c r="B15" s="92" t="s">
        <v>73</v>
      </c>
      <c r="C15" s="93">
        <v>110</v>
      </c>
      <c r="D15" s="93" t="s">
        <v>74</v>
      </c>
      <c r="E15" s="97">
        <f>SUM(E16:E17)</f>
        <v>3561256480</v>
      </c>
      <c r="F15" s="98"/>
      <c r="G15" s="97">
        <f>SUM(G16:G17)</f>
        <v>118156459779</v>
      </c>
    </row>
    <row r="16" spans="1:7" ht="16.5">
      <c r="A16" s="99" t="s">
        <v>2</v>
      </c>
      <c r="B16" s="60" t="s">
        <v>75</v>
      </c>
      <c r="C16" s="100">
        <v>111</v>
      </c>
      <c r="D16" s="100"/>
      <c r="E16" s="101">
        <v>3561256480</v>
      </c>
      <c r="F16" s="102"/>
      <c r="G16" s="101">
        <v>118156459779</v>
      </c>
    </row>
    <row r="17" spans="1:7" ht="16.5">
      <c r="A17" s="99" t="s">
        <v>3</v>
      </c>
      <c r="B17" s="60" t="s">
        <v>76</v>
      </c>
      <c r="C17" s="100">
        <v>112</v>
      </c>
      <c r="D17" s="100"/>
      <c r="E17" s="101"/>
      <c r="F17" s="102"/>
      <c r="G17" s="101">
        <v>0</v>
      </c>
    </row>
    <row r="18" spans="1:7" ht="16.5">
      <c r="A18" s="99"/>
      <c r="B18" s="60"/>
      <c r="C18" s="100"/>
      <c r="D18" s="100"/>
      <c r="E18" s="101"/>
      <c r="F18" s="102"/>
      <c r="G18" s="101"/>
    </row>
    <row r="19" spans="1:7" ht="16.5">
      <c r="A19" s="96" t="s">
        <v>7</v>
      </c>
      <c r="B19" s="92" t="s">
        <v>77</v>
      </c>
      <c r="C19" s="93">
        <v>120</v>
      </c>
      <c r="D19" s="93"/>
      <c r="E19" s="97">
        <f>SUM(E20:E21)</f>
        <v>0</v>
      </c>
      <c r="F19" s="98"/>
      <c r="G19" s="97">
        <f>SUM(G20:G21)</f>
        <v>0</v>
      </c>
    </row>
    <row r="20" spans="1:7" ht="16.5">
      <c r="A20" s="99" t="s">
        <v>2</v>
      </c>
      <c r="B20" s="60" t="s">
        <v>78</v>
      </c>
      <c r="C20" s="100">
        <v>121</v>
      </c>
      <c r="D20" s="100"/>
      <c r="E20" s="101"/>
      <c r="F20" s="102"/>
      <c r="G20" s="101"/>
    </row>
    <row r="21" spans="1:7" ht="16.5">
      <c r="A21" s="99" t="s">
        <v>3</v>
      </c>
      <c r="B21" s="60" t="s">
        <v>79</v>
      </c>
      <c r="C21" s="100">
        <v>129</v>
      </c>
      <c r="D21" s="100"/>
      <c r="E21" s="101"/>
      <c r="F21" s="102"/>
      <c r="G21" s="101">
        <v>0</v>
      </c>
    </row>
    <row r="22" spans="1:7" ht="16.5">
      <c r="A22" s="99"/>
      <c r="B22" s="60"/>
      <c r="C22" s="100"/>
      <c r="D22" s="100"/>
      <c r="E22" s="101"/>
      <c r="F22" s="102"/>
      <c r="G22" s="101"/>
    </row>
    <row r="23" spans="1:7" ht="16.5">
      <c r="A23" s="96" t="s">
        <v>52</v>
      </c>
      <c r="B23" s="92" t="s">
        <v>80</v>
      </c>
      <c r="C23" s="93">
        <v>130</v>
      </c>
      <c r="D23" s="93"/>
      <c r="E23" s="97">
        <f>SUM(E24:E29)</f>
        <v>65289216294</v>
      </c>
      <c r="F23" s="98"/>
      <c r="G23" s="97">
        <f>SUM(G24:G29)</f>
        <v>60660564022</v>
      </c>
    </row>
    <row r="24" spans="1:7" ht="16.5">
      <c r="A24" s="99" t="s">
        <v>2</v>
      </c>
      <c r="B24" s="60" t="s">
        <v>81</v>
      </c>
      <c r="C24" s="100">
        <v>131</v>
      </c>
      <c r="D24" s="100" t="s">
        <v>82</v>
      </c>
      <c r="E24" s="103">
        <v>13916881917</v>
      </c>
      <c r="F24" s="102"/>
      <c r="G24" s="101">
        <v>1678220216</v>
      </c>
    </row>
    <row r="25" spans="1:7" ht="16.5">
      <c r="A25" s="99" t="s">
        <v>3</v>
      </c>
      <c r="B25" s="60" t="s">
        <v>83</v>
      </c>
      <c r="C25" s="100">
        <v>132</v>
      </c>
      <c r="D25" s="100" t="s">
        <v>84</v>
      </c>
      <c r="E25" s="103">
        <v>50621673691</v>
      </c>
      <c r="F25" s="102"/>
      <c r="G25" s="101">
        <v>57328596665</v>
      </c>
    </row>
    <row r="26" spans="1:7" ht="16.5">
      <c r="A26" s="99" t="s">
        <v>4</v>
      </c>
      <c r="B26" s="60" t="s">
        <v>85</v>
      </c>
      <c r="C26" s="100">
        <v>133</v>
      </c>
      <c r="D26" s="100"/>
      <c r="E26" s="104"/>
      <c r="F26" s="102"/>
      <c r="G26" s="101">
        <v>0</v>
      </c>
    </row>
    <row r="27" spans="1:7" ht="16.5">
      <c r="A27" s="99" t="s">
        <v>5</v>
      </c>
      <c r="B27" s="60" t="s">
        <v>86</v>
      </c>
      <c r="C27" s="100">
        <v>134</v>
      </c>
      <c r="D27" s="100"/>
      <c r="E27" s="104"/>
      <c r="F27" s="102"/>
      <c r="G27" s="101">
        <v>0</v>
      </c>
    </row>
    <row r="28" spans="1:7" ht="16.5">
      <c r="A28" s="99" t="s">
        <v>6</v>
      </c>
      <c r="B28" s="60" t="s">
        <v>87</v>
      </c>
      <c r="C28" s="100">
        <v>138</v>
      </c>
      <c r="D28" s="100" t="s">
        <v>88</v>
      </c>
      <c r="E28" s="103">
        <v>750660686</v>
      </c>
      <c r="F28" s="102"/>
      <c r="G28" s="101">
        <v>1653747141</v>
      </c>
    </row>
    <row r="29" spans="1:7" ht="16.5">
      <c r="A29" s="99" t="s">
        <v>8</v>
      </c>
      <c r="B29" s="60" t="s">
        <v>89</v>
      </c>
      <c r="C29" s="100">
        <v>139</v>
      </c>
      <c r="D29" s="100"/>
      <c r="E29" s="104"/>
      <c r="F29" s="102"/>
      <c r="G29" s="101">
        <v>0</v>
      </c>
    </row>
    <row r="30" spans="1:7" ht="16.5">
      <c r="A30" s="99"/>
      <c r="B30" s="60"/>
      <c r="C30" s="100"/>
      <c r="D30" s="100"/>
      <c r="E30" s="104"/>
      <c r="F30" s="102"/>
      <c r="G30" s="101"/>
    </row>
    <row r="31" spans="1:7" ht="16.5">
      <c r="A31" s="96" t="s">
        <v>90</v>
      </c>
      <c r="B31" s="92" t="s">
        <v>91</v>
      </c>
      <c r="C31" s="93">
        <v>140</v>
      </c>
      <c r="D31" s="93"/>
      <c r="E31" s="97">
        <f>SUM(E32:E33)</f>
        <v>84251515738</v>
      </c>
      <c r="F31" s="98"/>
      <c r="G31" s="97">
        <f>SUM(G32:G33)</f>
        <v>36916484152</v>
      </c>
    </row>
    <row r="32" spans="1:7" ht="16.5">
      <c r="A32" s="99" t="s">
        <v>2</v>
      </c>
      <c r="B32" s="60" t="s">
        <v>91</v>
      </c>
      <c r="C32" s="100">
        <v>141</v>
      </c>
      <c r="D32" s="100" t="s">
        <v>92</v>
      </c>
      <c r="E32" s="103">
        <v>84251515738</v>
      </c>
      <c r="F32" s="102"/>
      <c r="G32" s="101">
        <v>36916484152</v>
      </c>
    </row>
    <row r="33" spans="1:7" ht="16.5">
      <c r="A33" s="99" t="s">
        <v>3</v>
      </c>
      <c r="B33" s="60" t="s">
        <v>93</v>
      </c>
      <c r="C33" s="100">
        <v>149</v>
      </c>
      <c r="D33" s="100"/>
      <c r="E33" s="104"/>
      <c r="F33" s="102"/>
      <c r="G33" s="101">
        <v>0</v>
      </c>
    </row>
    <row r="34" spans="1:7" ht="16.5">
      <c r="A34" s="99"/>
      <c r="B34" s="60"/>
      <c r="C34" s="100"/>
      <c r="D34" s="100"/>
      <c r="E34" s="104"/>
      <c r="F34" s="102"/>
      <c r="G34" s="101"/>
    </row>
    <row r="35" spans="1:7" ht="16.5">
      <c r="A35" s="96" t="s">
        <v>94</v>
      </c>
      <c r="B35" s="92" t="s">
        <v>95</v>
      </c>
      <c r="C35" s="93">
        <v>150</v>
      </c>
      <c r="D35" s="93"/>
      <c r="E35" s="105">
        <f>SUM(E36+E37+E38+E39)</f>
        <v>2067880177</v>
      </c>
      <c r="F35" s="98"/>
      <c r="G35" s="97">
        <f>SUM(G36:G39)</f>
        <v>3561129157</v>
      </c>
    </row>
    <row r="36" spans="1:7" ht="16.5">
      <c r="A36" s="99" t="s">
        <v>2</v>
      </c>
      <c r="B36" s="60" t="s">
        <v>96</v>
      </c>
      <c r="C36" s="100">
        <v>151</v>
      </c>
      <c r="D36" s="100"/>
      <c r="E36" s="104"/>
      <c r="F36" s="102"/>
      <c r="G36" s="101"/>
    </row>
    <row r="37" spans="1:7" ht="16.5">
      <c r="A37" s="99" t="s">
        <v>3</v>
      </c>
      <c r="B37" s="60" t="s">
        <v>98</v>
      </c>
      <c r="C37" s="100">
        <v>152</v>
      </c>
      <c r="D37" s="100"/>
      <c r="E37" s="104"/>
      <c r="F37" s="102"/>
      <c r="G37" s="101">
        <v>0</v>
      </c>
    </row>
    <row r="38" spans="1:7" ht="16.5">
      <c r="A38" s="99" t="s">
        <v>4</v>
      </c>
      <c r="B38" s="60" t="s">
        <v>99</v>
      </c>
      <c r="C38" s="100">
        <v>154</v>
      </c>
      <c r="D38" s="100"/>
      <c r="E38" s="104"/>
      <c r="F38" s="102"/>
      <c r="G38" s="101"/>
    </row>
    <row r="39" spans="1:7" ht="16.5">
      <c r="A39" s="99" t="s">
        <v>5</v>
      </c>
      <c r="B39" s="60" t="s">
        <v>95</v>
      </c>
      <c r="C39" s="100">
        <v>158</v>
      </c>
      <c r="D39" s="100" t="s">
        <v>97</v>
      </c>
      <c r="E39" s="103">
        <v>2067880177</v>
      </c>
      <c r="F39" s="102"/>
      <c r="G39" s="101">
        <v>3561129157</v>
      </c>
    </row>
    <row r="40" spans="1:7" ht="16.5">
      <c r="A40" s="106"/>
      <c r="B40" s="60"/>
      <c r="C40" s="100"/>
      <c r="D40" s="100"/>
      <c r="E40" s="104"/>
      <c r="F40" s="102"/>
      <c r="G40" s="101"/>
    </row>
    <row r="41" spans="1:7" ht="16.5">
      <c r="A41" s="106"/>
      <c r="B41" s="60"/>
      <c r="C41" s="100"/>
      <c r="D41" s="100"/>
      <c r="E41" s="101"/>
      <c r="F41" s="102"/>
      <c r="G41" s="101"/>
    </row>
    <row r="42" spans="1:7" ht="16.5">
      <c r="A42" s="79" t="s">
        <v>0</v>
      </c>
      <c r="B42" s="60"/>
      <c r="C42" s="100"/>
      <c r="D42" s="100"/>
      <c r="E42" s="101"/>
      <c r="F42" s="102"/>
      <c r="G42" s="101"/>
    </row>
    <row r="43" spans="1:7" ht="16.5">
      <c r="A43" s="17" t="s">
        <v>9</v>
      </c>
      <c r="B43" s="60"/>
      <c r="C43" s="100"/>
      <c r="D43" s="100"/>
      <c r="E43" s="101"/>
      <c r="F43" s="102"/>
      <c r="G43" s="101"/>
    </row>
    <row r="44" spans="1:7" ht="16.5">
      <c r="A44" s="17" t="s">
        <v>10</v>
      </c>
      <c r="B44" s="60"/>
      <c r="C44" s="100"/>
      <c r="D44" s="100"/>
      <c r="E44" s="101"/>
      <c r="F44" s="102"/>
      <c r="G44" s="101"/>
    </row>
    <row r="45" spans="1:7" ht="16.5">
      <c r="A45" s="60" t="s">
        <v>297</v>
      </c>
      <c r="B45" s="60"/>
      <c r="C45" s="100"/>
      <c r="D45" s="100"/>
      <c r="E45" s="101"/>
      <c r="F45" s="102"/>
      <c r="G45" s="101"/>
    </row>
    <row r="46" spans="1:7" ht="17.25" thickBot="1">
      <c r="A46" s="107" t="s">
        <v>102</v>
      </c>
      <c r="B46" s="83"/>
      <c r="C46" s="108"/>
      <c r="D46" s="108"/>
      <c r="E46" s="109"/>
      <c r="F46" s="110"/>
      <c r="G46" s="109"/>
    </row>
    <row r="47" spans="1:7" ht="16.5">
      <c r="A47" s="106"/>
      <c r="B47" s="60"/>
      <c r="C47" s="100"/>
      <c r="D47" s="100"/>
      <c r="E47" s="101"/>
      <c r="F47" s="102"/>
      <c r="G47" s="101"/>
    </row>
    <row r="48" spans="1:7" ht="29.25">
      <c r="A48" s="87" t="s">
        <v>67</v>
      </c>
      <c r="B48" s="88"/>
      <c r="C48" s="89" t="s">
        <v>14</v>
      </c>
      <c r="D48" s="89" t="s">
        <v>68</v>
      </c>
      <c r="E48" s="90" t="s">
        <v>69</v>
      </c>
      <c r="F48" s="111"/>
      <c r="G48" s="112" t="s">
        <v>70</v>
      </c>
    </row>
    <row r="49" spans="1:7" ht="16.5">
      <c r="A49" s="106"/>
      <c r="B49" s="60"/>
      <c r="C49" s="100"/>
      <c r="D49" s="100"/>
      <c r="E49" s="101"/>
      <c r="F49" s="102"/>
      <c r="G49" s="101"/>
    </row>
    <row r="50" spans="1:7" ht="16.5">
      <c r="A50" s="96" t="s">
        <v>103</v>
      </c>
      <c r="B50" s="92" t="s">
        <v>104</v>
      </c>
      <c r="C50" s="93">
        <v>200</v>
      </c>
      <c r="D50" s="93"/>
      <c r="E50" s="113">
        <f>E59+E75+E81</f>
        <v>193034531797</v>
      </c>
      <c r="F50" s="98"/>
      <c r="G50" s="97">
        <f>G59+G75+G81</f>
        <v>162337215397</v>
      </c>
    </row>
    <row r="51" spans="1:7" ht="16.5">
      <c r="A51" s="96"/>
      <c r="B51" s="92"/>
      <c r="C51" s="93"/>
      <c r="D51" s="93"/>
      <c r="E51" s="97"/>
      <c r="F51" s="98"/>
      <c r="G51" s="97"/>
    </row>
    <row r="52" spans="1:7" ht="16.5">
      <c r="A52" s="96" t="s">
        <v>1</v>
      </c>
      <c r="B52" s="92" t="s">
        <v>105</v>
      </c>
      <c r="C52" s="93">
        <v>210</v>
      </c>
      <c r="D52" s="93"/>
      <c r="E52" s="97"/>
      <c r="F52" s="98"/>
      <c r="G52" s="97">
        <f>SUM(G53:G57)</f>
        <v>0</v>
      </c>
    </row>
    <row r="53" spans="1:7" ht="16.5">
      <c r="A53" s="99" t="s">
        <v>2</v>
      </c>
      <c r="B53" s="60" t="s">
        <v>106</v>
      </c>
      <c r="C53" s="100">
        <v>211</v>
      </c>
      <c r="D53" s="100"/>
      <c r="E53" s="101">
        <v>0</v>
      </c>
      <c r="F53" s="102"/>
      <c r="G53" s="101"/>
    </row>
    <row r="54" spans="1:7" ht="16.5">
      <c r="A54" s="99" t="s">
        <v>3</v>
      </c>
      <c r="B54" s="60" t="s">
        <v>107</v>
      </c>
      <c r="C54" s="100">
        <v>212</v>
      </c>
      <c r="D54" s="100"/>
      <c r="E54" s="101">
        <v>0</v>
      </c>
      <c r="F54" s="102"/>
      <c r="G54" s="101">
        <v>0</v>
      </c>
    </row>
    <row r="55" spans="1:7" ht="16.5">
      <c r="A55" s="99" t="s">
        <v>4</v>
      </c>
      <c r="B55" s="60" t="s">
        <v>108</v>
      </c>
      <c r="C55" s="100">
        <v>213</v>
      </c>
      <c r="D55" s="100"/>
      <c r="E55" s="101">
        <v>0</v>
      </c>
      <c r="F55" s="102"/>
      <c r="G55" s="101">
        <v>0</v>
      </c>
    </row>
    <row r="56" spans="1:7" ht="16.5">
      <c r="A56" s="99" t="s">
        <v>5</v>
      </c>
      <c r="B56" s="60" t="s">
        <v>109</v>
      </c>
      <c r="C56" s="100">
        <v>218</v>
      </c>
      <c r="D56" s="100"/>
      <c r="E56" s="101"/>
      <c r="F56" s="102"/>
      <c r="G56" s="101">
        <v>0</v>
      </c>
    </row>
    <row r="57" spans="1:7" ht="16.5">
      <c r="A57" s="99" t="s">
        <v>6</v>
      </c>
      <c r="B57" s="60" t="s">
        <v>110</v>
      </c>
      <c r="C57" s="100">
        <v>219</v>
      </c>
      <c r="D57" s="100"/>
      <c r="E57" s="101">
        <v>0</v>
      </c>
      <c r="F57" s="102"/>
      <c r="G57" s="101">
        <v>0</v>
      </c>
    </row>
    <row r="58" spans="1:7" ht="16.5">
      <c r="A58" s="96"/>
      <c r="B58" s="92"/>
      <c r="C58" s="92"/>
      <c r="D58" s="92"/>
      <c r="E58" s="97"/>
      <c r="F58" s="98"/>
      <c r="G58" s="97"/>
    </row>
    <row r="59" spans="1:7" ht="16.5">
      <c r="A59" s="96" t="s">
        <v>7</v>
      </c>
      <c r="B59" s="92" t="s">
        <v>111</v>
      </c>
      <c r="C59" s="93">
        <v>220</v>
      </c>
      <c r="D59" s="93"/>
      <c r="E59" s="97">
        <f>E60+E66+E69</f>
        <v>66814190525</v>
      </c>
      <c r="F59" s="98"/>
      <c r="G59" s="97">
        <f>G60+G66+G69</f>
        <v>44694721165</v>
      </c>
    </row>
    <row r="60" spans="1:7" ht="16.5">
      <c r="A60" s="99" t="s">
        <v>2</v>
      </c>
      <c r="B60" s="60" t="s">
        <v>112</v>
      </c>
      <c r="C60" s="100">
        <v>221</v>
      </c>
      <c r="D60" s="100" t="s">
        <v>100</v>
      </c>
      <c r="E60" s="114">
        <f>E61+E62</f>
        <v>29006143178</v>
      </c>
      <c r="F60" s="102"/>
      <c r="G60" s="101">
        <v>28058773865</v>
      </c>
    </row>
    <row r="61" spans="1:7" ht="16.5">
      <c r="A61" s="115"/>
      <c r="B61" s="116" t="s">
        <v>114</v>
      </c>
      <c r="C61" s="117">
        <v>222</v>
      </c>
      <c r="D61" s="117"/>
      <c r="E61" s="118">
        <v>111861494758</v>
      </c>
      <c r="F61" s="119"/>
      <c r="G61" s="120">
        <v>105405279110</v>
      </c>
    </row>
    <row r="62" spans="1:7" ht="16.5">
      <c r="A62" s="115"/>
      <c r="B62" s="116" t="s">
        <v>115</v>
      </c>
      <c r="C62" s="117">
        <v>223</v>
      </c>
      <c r="D62" s="117"/>
      <c r="E62" s="120">
        <v>-82855351580</v>
      </c>
      <c r="F62" s="119"/>
      <c r="G62" s="120">
        <v>-77346505245</v>
      </c>
    </row>
    <row r="63" spans="1:7" ht="16.5">
      <c r="A63" s="99" t="s">
        <v>3</v>
      </c>
      <c r="B63" s="60" t="s">
        <v>116</v>
      </c>
      <c r="C63" s="100">
        <v>224</v>
      </c>
      <c r="D63" s="100"/>
      <c r="E63" s="101">
        <f>SUM(E64:E65)</f>
        <v>0</v>
      </c>
      <c r="F63" s="102"/>
      <c r="G63" s="101">
        <f>SUM(G64:G65)</f>
        <v>0</v>
      </c>
    </row>
    <row r="64" spans="1:7" ht="16.5">
      <c r="A64" s="106"/>
      <c r="B64" s="116" t="s">
        <v>114</v>
      </c>
      <c r="C64" s="117">
        <v>225</v>
      </c>
      <c r="D64" s="117"/>
      <c r="E64" s="120">
        <v>0</v>
      </c>
      <c r="F64" s="119"/>
      <c r="G64" s="120">
        <v>0</v>
      </c>
    </row>
    <row r="65" spans="1:7" ht="16.5">
      <c r="A65" s="106"/>
      <c r="B65" s="116" t="s">
        <v>115</v>
      </c>
      <c r="C65" s="117">
        <v>226</v>
      </c>
      <c r="D65" s="117"/>
      <c r="E65" s="120">
        <v>0</v>
      </c>
      <c r="F65" s="119"/>
      <c r="G65" s="120">
        <v>0</v>
      </c>
    </row>
    <row r="66" spans="1:7" ht="16.5">
      <c r="A66" s="99" t="s">
        <v>4</v>
      </c>
      <c r="B66" s="60" t="s">
        <v>117</v>
      </c>
      <c r="C66" s="100">
        <v>227</v>
      </c>
      <c r="D66" s="100" t="s">
        <v>101</v>
      </c>
      <c r="E66" s="103">
        <f>E67+E68</f>
        <v>283067019</v>
      </c>
      <c r="F66" s="102"/>
      <c r="G66" s="101">
        <f>SUM(G67:G68)</f>
        <v>305170539</v>
      </c>
    </row>
    <row r="67" spans="1:7" ht="16.5">
      <c r="A67" s="115"/>
      <c r="B67" s="116" t="s">
        <v>114</v>
      </c>
      <c r="C67" s="117">
        <v>228</v>
      </c>
      <c r="D67" s="117"/>
      <c r="E67" s="118">
        <v>356157560</v>
      </c>
      <c r="F67" s="119"/>
      <c r="G67" s="120">
        <v>356157560</v>
      </c>
    </row>
    <row r="68" spans="1:7" ht="16.5">
      <c r="A68" s="115"/>
      <c r="B68" s="116" t="s">
        <v>115</v>
      </c>
      <c r="C68" s="117">
        <v>229</v>
      </c>
      <c r="D68" s="117"/>
      <c r="E68" s="120">
        <v>-73090541</v>
      </c>
      <c r="F68" s="119"/>
      <c r="G68" s="120">
        <v>-50987021</v>
      </c>
    </row>
    <row r="69" spans="1:7" ht="16.5">
      <c r="A69" s="99" t="s">
        <v>5</v>
      </c>
      <c r="B69" s="60" t="s">
        <v>118</v>
      </c>
      <c r="C69" s="100">
        <v>230</v>
      </c>
      <c r="D69" s="100" t="s">
        <v>113</v>
      </c>
      <c r="E69" s="120">
        <v>37524980328</v>
      </c>
      <c r="F69" s="102"/>
      <c r="G69" s="101">
        <v>16330776761</v>
      </c>
    </row>
    <row r="70" spans="1:7" ht="16.5">
      <c r="A70" s="106"/>
      <c r="B70" s="60"/>
      <c r="C70" s="100"/>
      <c r="D70" s="100"/>
      <c r="E70" s="101"/>
      <c r="F70" s="102"/>
      <c r="G70" s="101"/>
    </row>
    <row r="71" spans="1:7" ht="16.5">
      <c r="A71" s="96" t="s">
        <v>52</v>
      </c>
      <c r="B71" s="92" t="s">
        <v>120</v>
      </c>
      <c r="C71" s="93">
        <v>240</v>
      </c>
      <c r="D71" s="100"/>
      <c r="E71" s="97">
        <f>SUM(E72:E73)</f>
        <v>0</v>
      </c>
      <c r="F71" s="98"/>
      <c r="G71" s="97">
        <f>SUM(G72:G73)</f>
        <v>0</v>
      </c>
    </row>
    <row r="72" spans="1:7" ht="16.5">
      <c r="A72" s="115"/>
      <c r="B72" s="116" t="s">
        <v>114</v>
      </c>
      <c r="C72" s="117">
        <v>241</v>
      </c>
      <c r="D72" s="117"/>
      <c r="E72" s="120">
        <v>0</v>
      </c>
      <c r="F72" s="119"/>
      <c r="G72" s="120">
        <v>0</v>
      </c>
    </row>
    <row r="73" spans="1:7" ht="16.5">
      <c r="A73" s="115"/>
      <c r="B73" s="116" t="s">
        <v>115</v>
      </c>
      <c r="C73" s="117">
        <v>242</v>
      </c>
      <c r="D73" s="117"/>
      <c r="E73" s="120">
        <v>0</v>
      </c>
      <c r="F73" s="119"/>
      <c r="G73" s="120">
        <v>0</v>
      </c>
    </row>
    <row r="74" spans="1:7" ht="16.5">
      <c r="A74" s="106"/>
      <c r="B74" s="60"/>
      <c r="C74" s="100"/>
      <c r="D74" s="100"/>
      <c r="E74" s="101"/>
      <c r="F74" s="102"/>
      <c r="G74" s="101"/>
    </row>
    <row r="75" spans="1:7" ht="16.5">
      <c r="A75" s="96" t="s">
        <v>90</v>
      </c>
      <c r="B75" s="92" t="s">
        <v>121</v>
      </c>
      <c r="C75" s="93">
        <v>250</v>
      </c>
      <c r="D75" s="93"/>
      <c r="E75" s="97">
        <f>SUM(E76:E79)</f>
        <v>83200278232</v>
      </c>
      <c r="F75" s="98"/>
      <c r="G75" s="97">
        <f>SUM(G76:G79)</f>
        <v>73200278232</v>
      </c>
    </row>
    <row r="76" spans="1:7" ht="16.5">
      <c r="A76" s="99" t="s">
        <v>2</v>
      </c>
      <c r="B76" s="60" t="s">
        <v>122</v>
      </c>
      <c r="C76" s="100">
        <v>251</v>
      </c>
      <c r="D76" s="100" t="s">
        <v>23</v>
      </c>
      <c r="E76" s="103">
        <v>22969993232</v>
      </c>
      <c r="F76" s="102"/>
      <c r="G76" s="101">
        <v>22969993232</v>
      </c>
    </row>
    <row r="77" spans="1:7" ht="16.5">
      <c r="A77" s="99" t="s">
        <v>3</v>
      </c>
      <c r="B77" s="60" t="s">
        <v>123</v>
      </c>
      <c r="C77" s="100">
        <v>252</v>
      </c>
      <c r="D77" s="100"/>
      <c r="E77" s="103"/>
      <c r="F77" s="102"/>
      <c r="G77" s="101">
        <v>0</v>
      </c>
    </row>
    <row r="78" spans="1:7" ht="16.5">
      <c r="A78" s="99" t="s">
        <v>4</v>
      </c>
      <c r="B78" s="60" t="s">
        <v>124</v>
      </c>
      <c r="C78" s="100">
        <v>258</v>
      </c>
      <c r="D78" s="100" t="s">
        <v>119</v>
      </c>
      <c r="E78" s="103">
        <v>60230285000</v>
      </c>
      <c r="F78" s="102"/>
      <c r="G78" s="101">
        <f>50000000000+230285000</f>
        <v>50230285000</v>
      </c>
    </row>
    <row r="79" spans="1:7" ht="16.5">
      <c r="A79" s="99" t="s">
        <v>5</v>
      </c>
      <c r="B79" s="60" t="s">
        <v>126</v>
      </c>
      <c r="C79" s="100">
        <v>259</v>
      </c>
      <c r="D79" s="100"/>
      <c r="E79" s="104"/>
      <c r="F79" s="102"/>
      <c r="G79" s="101">
        <v>0</v>
      </c>
    </row>
    <row r="80" spans="1:7" ht="16.5">
      <c r="A80" s="106"/>
      <c r="B80" s="60"/>
      <c r="C80" s="100"/>
      <c r="D80" s="100"/>
      <c r="E80" s="104"/>
      <c r="F80" s="102"/>
      <c r="G80" s="101"/>
    </row>
    <row r="81" spans="1:7" ht="16.5">
      <c r="A81" s="96" t="s">
        <v>94</v>
      </c>
      <c r="B81" s="92" t="s">
        <v>127</v>
      </c>
      <c r="C81" s="93">
        <v>260</v>
      </c>
      <c r="D81" s="93"/>
      <c r="E81" s="97">
        <f>SUM(E82:E84)</f>
        <v>43020063040</v>
      </c>
      <c r="F81" s="98"/>
      <c r="G81" s="97">
        <f>SUM(G82:G84)</f>
        <v>44442216000</v>
      </c>
    </row>
    <row r="82" spans="1:7" ht="16.5">
      <c r="A82" s="99" t="s">
        <v>2</v>
      </c>
      <c r="B82" s="60" t="s">
        <v>128</v>
      </c>
      <c r="C82" s="100">
        <v>261</v>
      </c>
      <c r="D82" s="100"/>
      <c r="E82" s="101">
        <v>0</v>
      </c>
      <c r="F82" s="102"/>
      <c r="G82" s="101"/>
    </row>
    <row r="83" spans="1:7" ht="16.5">
      <c r="A83" s="99" t="s">
        <v>3</v>
      </c>
      <c r="B83" s="60" t="s">
        <v>129</v>
      </c>
      <c r="C83" s="100">
        <v>262</v>
      </c>
      <c r="D83" s="100"/>
      <c r="E83" s="101">
        <v>0</v>
      </c>
      <c r="F83" s="102"/>
      <c r="G83" s="101">
        <v>0</v>
      </c>
    </row>
    <row r="84" spans="1:7" ht="16.5">
      <c r="A84" s="99" t="s">
        <v>4</v>
      </c>
      <c r="B84" s="60" t="s">
        <v>127</v>
      </c>
      <c r="C84" s="100">
        <v>268</v>
      </c>
      <c r="D84" s="100"/>
      <c r="E84" s="103">
        <v>43020063040</v>
      </c>
      <c r="F84" s="102"/>
      <c r="G84" s="101">
        <v>44442216000</v>
      </c>
    </row>
    <row r="85" spans="1:7" ht="16.5">
      <c r="A85" s="106"/>
      <c r="B85" s="60"/>
      <c r="C85" s="100"/>
      <c r="D85" s="100"/>
      <c r="E85" s="121"/>
      <c r="F85" s="102"/>
      <c r="G85" s="121"/>
    </row>
    <row r="86" spans="1:7" ht="17.25" thickBot="1">
      <c r="A86" s="96"/>
      <c r="B86" s="92" t="s">
        <v>130</v>
      </c>
      <c r="C86" s="93">
        <v>270</v>
      </c>
      <c r="D86" s="93"/>
      <c r="E86" s="122">
        <f>E13+E50</f>
        <v>348204400486</v>
      </c>
      <c r="F86" s="98"/>
      <c r="G86" s="122">
        <f>G13+G50</f>
        <v>381631852507</v>
      </c>
    </row>
    <row r="87" spans="1:7" ht="17.25" thickTop="1">
      <c r="A87" s="17"/>
      <c r="B87" s="17"/>
      <c r="C87" s="17"/>
      <c r="D87" s="17"/>
      <c r="E87" s="123"/>
      <c r="F87" s="124"/>
      <c r="G87" s="123"/>
    </row>
    <row r="88" spans="1:7" ht="16.5">
      <c r="A88" s="17"/>
      <c r="B88" s="17"/>
      <c r="C88" s="17"/>
      <c r="D88" s="17"/>
      <c r="E88" s="123"/>
      <c r="F88" s="124"/>
      <c r="G88" s="123"/>
    </row>
    <row r="89" spans="1:7" ht="16.5">
      <c r="A89" s="17"/>
      <c r="B89" s="17"/>
      <c r="C89" s="17"/>
      <c r="D89" s="17"/>
      <c r="E89" s="123"/>
      <c r="F89" s="124"/>
      <c r="G89" s="123"/>
    </row>
    <row r="90" spans="1:7" ht="16.5">
      <c r="A90" s="79" t="s">
        <v>0</v>
      </c>
      <c r="B90" s="17"/>
      <c r="C90" s="17"/>
      <c r="D90" s="17"/>
      <c r="E90" s="123"/>
      <c r="F90" s="124"/>
      <c r="G90" s="123"/>
    </row>
    <row r="91" spans="1:7" ht="16.5">
      <c r="A91" s="17" t="s">
        <v>9</v>
      </c>
      <c r="B91" s="17"/>
      <c r="C91" s="17"/>
      <c r="D91" s="17"/>
      <c r="E91" s="123"/>
      <c r="F91" s="124"/>
      <c r="G91" s="123"/>
    </row>
    <row r="92" spans="1:7" ht="16.5">
      <c r="A92" s="17" t="s">
        <v>10</v>
      </c>
      <c r="B92" s="17"/>
      <c r="C92" s="17"/>
      <c r="D92" s="17"/>
      <c r="E92" s="123"/>
      <c r="F92" s="124"/>
      <c r="G92" s="123"/>
    </row>
    <row r="93" spans="1:7" ht="16.5">
      <c r="A93" s="60" t="s">
        <v>297</v>
      </c>
      <c r="B93" s="17"/>
      <c r="C93" s="17"/>
      <c r="D93" s="17"/>
      <c r="E93" s="123"/>
      <c r="F93" s="124"/>
      <c r="G93" s="123"/>
    </row>
    <row r="94" spans="1:7" ht="17.25" thickBot="1">
      <c r="A94" s="107" t="s">
        <v>102</v>
      </c>
      <c r="B94" s="83"/>
      <c r="C94" s="83"/>
      <c r="D94" s="83"/>
      <c r="E94" s="125"/>
      <c r="F94" s="126"/>
      <c r="G94" s="125"/>
    </row>
    <row r="95" spans="1:7" ht="16.5">
      <c r="A95" s="17"/>
      <c r="B95" s="17"/>
      <c r="C95" s="17"/>
      <c r="D95" s="17"/>
      <c r="E95" s="123"/>
      <c r="F95" s="124"/>
      <c r="G95" s="123"/>
    </row>
    <row r="96" spans="1:7" ht="29.25">
      <c r="A96" s="87" t="s">
        <v>187</v>
      </c>
      <c r="B96" s="88"/>
      <c r="C96" s="89" t="s">
        <v>14</v>
      </c>
      <c r="D96" s="89" t="s">
        <v>68</v>
      </c>
      <c r="E96" s="90" t="s">
        <v>69</v>
      </c>
      <c r="F96" s="91"/>
      <c r="G96" s="90" t="s">
        <v>70</v>
      </c>
    </row>
    <row r="97" spans="1:7" ht="16.5">
      <c r="A97" s="96"/>
      <c r="B97" s="92"/>
      <c r="C97" s="93"/>
      <c r="D97" s="93"/>
      <c r="E97" s="94"/>
      <c r="F97" s="95"/>
      <c r="G97" s="94"/>
    </row>
    <row r="98" spans="1:7" ht="16.5">
      <c r="A98" s="96" t="s">
        <v>71</v>
      </c>
      <c r="B98" s="92" t="s">
        <v>131</v>
      </c>
      <c r="C98" s="93">
        <v>300</v>
      </c>
      <c r="D98" s="93"/>
      <c r="E98" s="97">
        <f>E100+E111</f>
        <v>51169746917</v>
      </c>
      <c r="F98" s="98"/>
      <c r="G98" s="97">
        <f>G100+G111</f>
        <v>74571211173</v>
      </c>
    </row>
    <row r="99" spans="1:7" ht="16.5">
      <c r="A99" s="96"/>
      <c r="B99" s="92"/>
      <c r="C99" s="93"/>
      <c r="D99" s="93"/>
      <c r="E99" s="97"/>
      <c r="F99" s="98"/>
      <c r="G99" s="97"/>
    </row>
    <row r="100" spans="1:7" ht="16.5">
      <c r="A100" s="96" t="s">
        <v>1</v>
      </c>
      <c r="B100" s="92" t="s">
        <v>132</v>
      </c>
      <c r="C100" s="93">
        <v>310</v>
      </c>
      <c r="D100" s="93"/>
      <c r="E100" s="97">
        <f>SUM(E101:E110)</f>
        <v>37744302693</v>
      </c>
      <c r="F100" s="98"/>
      <c r="G100" s="97">
        <f>SUM(G101:G110)</f>
        <v>32532481398</v>
      </c>
    </row>
    <row r="101" spans="1:7" ht="16.5">
      <c r="A101" s="99" t="s">
        <v>2</v>
      </c>
      <c r="B101" s="60" t="s">
        <v>133</v>
      </c>
      <c r="C101" s="100">
        <v>311</v>
      </c>
      <c r="D101" s="100" t="s">
        <v>125</v>
      </c>
      <c r="E101" s="101">
        <v>15151800000</v>
      </c>
      <c r="F101" s="102"/>
      <c r="G101" s="101"/>
    </row>
    <row r="102" spans="1:7" ht="16.5">
      <c r="A102" s="99" t="s">
        <v>3</v>
      </c>
      <c r="B102" s="60" t="s">
        <v>134</v>
      </c>
      <c r="C102" s="100">
        <v>312</v>
      </c>
      <c r="D102" s="100" t="s">
        <v>135</v>
      </c>
      <c r="E102" s="103">
        <v>4157752117</v>
      </c>
      <c r="F102" s="102"/>
      <c r="G102" s="101">
        <v>7926597332</v>
      </c>
    </row>
    <row r="103" spans="1:7" ht="16.5">
      <c r="A103" s="99" t="s">
        <v>4</v>
      </c>
      <c r="B103" s="60" t="s">
        <v>136</v>
      </c>
      <c r="C103" s="100">
        <v>313</v>
      </c>
      <c r="D103" s="100" t="s">
        <v>137</v>
      </c>
      <c r="E103" s="103">
        <v>188495641</v>
      </c>
      <c r="F103" s="102"/>
      <c r="G103" s="101">
        <v>135364698</v>
      </c>
    </row>
    <row r="104" spans="1:7" ht="16.5">
      <c r="A104" s="99" t="s">
        <v>5</v>
      </c>
      <c r="B104" s="60" t="s">
        <v>138</v>
      </c>
      <c r="C104" s="100">
        <v>314</v>
      </c>
      <c r="D104" s="100" t="s">
        <v>139</v>
      </c>
      <c r="E104" s="103">
        <v>992259416</v>
      </c>
      <c r="F104" s="102"/>
      <c r="G104" s="101">
        <v>5529521629</v>
      </c>
    </row>
    <row r="105" spans="1:7" ht="16.5">
      <c r="A105" s="99" t="s">
        <v>6</v>
      </c>
      <c r="B105" s="60" t="s">
        <v>140</v>
      </c>
      <c r="C105" s="100">
        <v>315</v>
      </c>
      <c r="D105" s="100" t="s">
        <v>41</v>
      </c>
      <c r="E105" s="103">
        <v>3594579019</v>
      </c>
      <c r="F105" s="102"/>
      <c r="G105" s="101">
        <v>5243368831</v>
      </c>
    </row>
    <row r="106" spans="1:7" ht="16.5">
      <c r="A106" s="99" t="s">
        <v>8</v>
      </c>
      <c r="B106" s="60" t="s">
        <v>141</v>
      </c>
      <c r="C106" s="100">
        <v>316</v>
      </c>
      <c r="D106" s="100"/>
      <c r="E106" s="103">
        <v>668000000</v>
      </c>
      <c r="F106" s="102"/>
      <c r="G106" s="101">
        <v>582000000</v>
      </c>
    </row>
    <row r="107" spans="1:7" ht="16.5">
      <c r="A107" s="99" t="s">
        <v>188</v>
      </c>
      <c r="B107" s="60" t="s">
        <v>142</v>
      </c>
      <c r="C107" s="100">
        <v>317</v>
      </c>
      <c r="D107" s="100"/>
      <c r="E107" s="101">
        <v>0</v>
      </c>
      <c r="F107" s="102"/>
      <c r="G107" s="101">
        <v>0</v>
      </c>
    </row>
    <row r="108" spans="1:7" ht="16.5">
      <c r="A108" s="99" t="s">
        <v>189</v>
      </c>
      <c r="B108" s="60" t="s">
        <v>143</v>
      </c>
      <c r="C108" s="100">
        <v>318</v>
      </c>
      <c r="D108" s="100"/>
      <c r="E108" s="101">
        <v>0</v>
      </c>
      <c r="F108" s="102"/>
      <c r="G108" s="101">
        <v>0</v>
      </c>
    </row>
    <row r="109" spans="1:7" ht="16.5">
      <c r="A109" s="99" t="s">
        <v>190</v>
      </c>
      <c r="B109" s="60" t="s">
        <v>144</v>
      </c>
      <c r="C109" s="100">
        <v>319</v>
      </c>
      <c r="D109" s="100" t="s">
        <v>145</v>
      </c>
      <c r="E109" s="103">
        <v>12991416500</v>
      </c>
      <c r="F109" s="102"/>
      <c r="G109" s="101">
        <v>13115628908</v>
      </c>
    </row>
    <row r="110" spans="1:7" ht="16.5">
      <c r="A110" s="99" t="s">
        <v>191</v>
      </c>
      <c r="B110" s="60" t="s">
        <v>146</v>
      </c>
      <c r="C110" s="100">
        <v>320</v>
      </c>
      <c r="D110" s="100"/>
      <c r="E110" s="101">
        <v>0</v>
      </c>
      <c r="F110" s="102"/>
      <c r="G110" s="101">
        <v>0</v>
      </c>
    </row>
    <row r="111" spans="1:7" ht="16.5">
      <c r="A111" s="96" t="s">
        <v>7</v>
      </c>
      <c r="B111" s="92" t="s">
        <v>147</v>
      </c>
      <c r="C111" s="93">
        <v>330</v>
      </c>
      <c r="D111" s="93"/>
      <c r="E111" s="97">
        <f>SUM(E112:E118)</f>
        <v>13425444224</v>
      </c>
      <c r="F111" s="98"/>
      <c r="G111" s="97">
        <f>SUM(G112:G118)</f>
        <v>42038729775</v>
      </c>
    </row>
    <row r="112" spans="1:7" ht="16.5">
      <c r="A112" s="99" t="s">
        <v>2</v>
      </c>
      <c r="B112" s="60" t="s">
        <v>148</v>
      </c>
      <c r="C112" s="100">
        <v>331</v>
      </c>
      <c r="D112" s="100"/>
      <c r="E112" s="101">
        <v>0</v>
      </c>
      <c r="F112" s="102"/>
      <c r="G112" s="101">
        <v>0</v>
      </c>
    </row>
    <row r="113" spans="1:7" ht="16.5">
      <c r="A113" s="99" t="s">
        <v>3</v>
      </c>
      <c r="B113" s="60" t="s">
        <v>149</v>
      </c>
      <c r="C113" s="100">
        <v>332</v>
      </c>
      <c r="D113" s="100"/>
      <c r="E113" s="101">
        <v>0</v>
      </c>
      <c r="F113" s="102"/>
      <c r="G113" s="101">
        <v>0</v>
      </c>
    </row>
    <row r="114" spans="1:7" ht="16.5">
      <c r="A114" s="99" t="s">
        <v>4</v>
      </c>
      <c r="B114" s="60" t="s">
        <v>150</v>
      </c>
      <c r="C114" s="100">
        <v>333</v>
      </c>
      <c r="D114" s="100"/>
      <c r="E114" s="101">
        <v>0</v>
      </c>
      <c r="F114" s="102"/>
      <c r="G114" s="101">
        <v>0</v>
      </c>
    </row>
    <row r="115" spans="1:7" ht="16.5">
      <c r="A115" s="99" t="s">
        <v>5</v>
      </c>
      <c r="B115" s="60" t="s">
        <v>151</v>
      </c>
      <c r="C115" s="100">
        <v>334</v>
      </c>
      <c r="D115" s="100"/>
      <c r="E115" s="101">
        <v>13425444224</v>
      </c>
      <c r="F115" s="102"/>
      <c r="G115" s="101">
        <v>42038729775</v>
      </c>
    </row>
    <row r="116" spans="1:7" ht="16.5">
      <c r="A116" s="99" t="s">
        <v>6</v>
      </c>
      <c r="B116" s="60" t="s">
        <v>152</v>
      </c>
      <c r="C116" s="100">
        <v>335</v>
      </c>
      <c r="D116" s="100"/>
      <c r="E116" s="101">
        <v>0</v>
      </c>
      <c r="F116" s="102"/>
      <c r="G116" s="101">
        <v>0</v>
      </c>
    </row>
    <row r="117" spans="1:7" ht="16.5">
      <c r="A117" s="99" t="s">
        <v>8</v>
      </c>
      <c r="B117" s="60" t="s">
        <v>153</v>
      </c>
      <c r="C117" s="100">
        <v>336</v>
      </c>
      <c r="D117" s="100" t="s">
        <v>154</v>
      </c>
      <c r="E117" s="120"/>
      <c r="F117" s="102"/>
      <c r="G117" s="101"/>
    </row>
    <row r="118" spans="1:7" ht="16.5">
      <c r="A118" s="99" t="s">
        <v>188</v>
      </c>
      <c r="B118" s="60" t="s">
        <v>155</v>
      </c>
      <c r="C118" s="100">
        <v>337</v>
      </c>
      <c r="D118" s="100"/>
      <c r="E118" s="101">
        <v>0</v>
      </c>
      <c r="F118" s="102"/>
      <c r="G118" s="101">
        <v>0</v>
      </c>
    </row>
    <row r="119" spans="1:7" ht="16.5">
      <c r="A119" s="99"/>
      <c r="B119" s="60"/>
      <c r="C119" s="100"/>
      <c r="D119" s="100"/>
      <c r="E119" s="101"/>
      <c r="F119" s="102"/>
      <c r="G119" s="101"/>
    </row>
    <row r="120" spans="1:7" ht="16.5">
      <c r="A120" s="96" t="s">
        <v>103</v>
      </c>
      <c r="B120" s="92" t="s">
        <v>156</v>
      </c>
      <c r="C120" s="93">
        <v>400</v>
      </c>
      <c r="D120" s="93"/>
      <c r="E120" s="97">
        <f>E122+E135</f>
        <v>297034653569</v>
      </c>
      <c r="F120" s="98"/>
      <c r="G120" s="97">
        <f>G122+G135</f>
        <v>307060641334</v>
      </c>
    </row>
    <row r="121" spans="1:7" ht="16.5">
      <c r="A121" s="96"/>
      <c r="B121" s="92"/>
      <c r="C121" s="93"/>
      <c r="D121" s="93"/>
      <c r="E121" s="97"/>
      <c r="F121" s="98"/>
      <c r="G121" s="97"/>
    </row>
    <row r="122" spans="1:7" ht="16.5">
      <c r="A122" s="96" t="s">
        <v>1</v>
      </c>
      <c r="B122" s="92" t="s">
        <v>157</v>
      </c>
      <c r="C122" s="93">
        <v>410</v>
      </c>
      <c r="D122" s="93"/>
      <c r="E122" s="97">
        <f>SUM(E123:E133)</f>
        <v>294344332046</v>
      </c>
      <c r="F122" s="98"/>
      <c r="G122" s="97">
        <f>SUM(G123:G133)</f>
        <v>304891572395</v>
      </c>
    </row>
    <row r="123" spans="1:7" ht="16.5">
      <c r="A123" s="99" t="s">
        <v>2</v>
      </c>
      <c r="B123" s="60" t="s">
        <v>158</v>
      </c>
      <c r="C123" s="100">
        <v>411</v>
      </c>
      <c r="D123" s="100" t="s">
        <v>159</v>
      </c>
      <c r="E123" s="103">
        <v>181490980000</v>
      </c>
      <c r="F123" s="102"/>
      <c r="G123" s="101">
        <v>181460190000</v>
      </c>
    </row>
    <row r="124" spans="1:7" ht="16.5">
      <c r="A124" s="99" t="s">
        <v>3</v>
      </c>
      <c r="B124" s="60" t="s">
        <v>160</v>
      </c>
      <c r="C124" s="100">
        <v>412</v>
      </c>
      <c r="D124" s="100"/>
      <c r="E124" s="103">
        <v>76827250400</v>
      </c>
      <c r="F124" s="102"/>
      <c r="G124" s="101">
        <v>76818147100</v>
      </c>
    </row>
    <row r="125" spans="1:7" ht="16.5">
      <c r="A125" s="99" t="s">
        <v>4</v>
      </c>
      <c r="B125" s="60" t="s">
        <v>161</v>
      </c>
      <c r="C125" s="100">
        <v>413</v>
      </c>
      <c r="D125" s="100"/>
      <c r="E125" s="101">
        <v>0</v>
      </c>
      <c r="F125" s="102"/>
      <c r="G125" s="101">
        <v>0</v>
      </c>
    </row>
    <row r="126" spans="1:7" ht="16.5">
      <c r="A126" s="99" t="s">
        <v>5</v>
      </c>
      <c r="B126" s="60" t="s">
        <v>162</v>
      </c>
      <c r="C126" s="100">
        <v>414</v>
      </c>
      <c r="D126" s="100"/>
      <c r="E126" s="101">
        <v>0</v>
      </c>
      <c r="F126" s="102"/>
      <c r="G126" s="101">
        <v>0</v>
      </c>
    </row>
    <row r="127" spans="1:7" ht="16.5">
      <c r="A127" s="99" t="s">
        <v>6</v>
      </c>
      <c r="B127" s="60" t="s">
        <v>163</v>
      </c>
      <c r="C127" s="100">
        <v>415</v>
      </c>
      <c r="D127" s="100"/>
      <c r="E127" s="101">
        <v>0</v>
      </c>
      <c r="F127" s="102"/>
      <c r="G127" s="101">
        <v>0</v>
      </c>
    </row>
    <row r="128" spans="1:7" ht="16.5">
      <c r="A128" s="99" t="s">
        <v>8</v>
      </c>
      <c r="B128" s="60" t="s">
        <v>164</v>
      </c>
      <c r="C128" s="100">
        <v>416</v>
      </c>
      <c r="D128" s="100"/>
      <c r="E128" s="101">
        <v>0</v>
      </c>
      <c r="F128" s="102"/>
      <c r="G128" s="101">
        <v>0</v>
      </c>
    </row>
    <row r="129" spans="1:7" ht="16.5">
      <c r="A129" s="99" t="s">
        <v>188</v>
      </c>
      <c r="B129" s="60" t="s">
        <v>165</v>
      </c>
      <c r="C129" s="100">
        <v>417</v>
      </c>
      <c r="D129" s="100"/>
      <c r="E129" s="103">
        <v>16779071764</v>
      </c>
      <c r="F129" s="102"/>
      <c r="G129" s="101">
        <v>11243301309</v>
      </c>
    </row>
    <row r="130" spans="1:7" ht="16.5">
      <c r="A130" s="99" t="s">
        <v>189</v>
      </c>
      <c r="B130" s="60" t="s">
        <v>166</v>
      </c>
      <c r="C130" s="100">
        <v>418</v>
      </c>
      <c r="D130" s="100"/>
      <c r="E130" s="103">
        <v>6426200339</v>
      </c>
      <c r="F130" s="102"/>
      <c r="G130" s="101">
        <v>5005971596</v>
      </c>
    </row>
    <row r="131" spans="1:7" ht="16.5">
      <c r="A131" s="99" t="s">
        <v>190</v>
      </c>
      <c r="B131" s="60" t="s">
        <v>167</v>
      </c>
      <c r="C131" s="100">
        <v>419</v>
      </c>
      <c r="D131" s="100"/>
      <c r="E131" s="17"/>
      <c r="F131" s="102"/>
      <c r="G131" s="101">
        <v>0</v>
      </c>
    </row>
    <row r="132" spans="1:7" ht="16.5">
      <c r="A132" s="99" t="s">
        <v>191</v>
      </c>
      <c r="B132" s="60" t="s">
        <v>168</v>
      </c>
      <c r="C132" s="127" t="s">
        <v>169</v>
      </c>
      <c r="D132" s="100"/>
      <c r="E132" s="103">
        <v>12820829543</v>
      </c>
      <c r="F132" s="102"/>
      <c r="G132" s="101">
        <v>30363962390</v>
      </c>
    </row>
    <row r="133" spans="1:7" ht="16.5">
      <c r="A133" s="99" t="s">
        <v>192</v>
      </c>
      <c r="B133" s="60" t="s">
        <v>170</v>
      </c>
      <c r="C133" s="100">
        <v>421</v>
      </c>
      <c r="D133" s="100"/>
      <c r="E133" s="101"/>
      <c r="F133" s="102"/>
      <c r="G133" s="101">
        <v>0</v>
      </c>
    </row>
    <row r="134" spans="1:7" ht="16.5">
      <c r="A134" s="99"/>
      <c r="B134" s="60"/>
      <c r="C134" s="100"/>
      <c r="D134" s="100"/>
      <c r="E134" s="101"/>
      <c r="F134" s="102"/>
      <c r="G134" s="101"/>
    </row>
    <row r="135" spans="1:7" ht="16.5">
      <c r="A135" s="96" t="s">
        <v>7</v>
      </c>
      <c r="B135" s="92" t="s">
        <v>171</v>
      </c>
      <c r="C135" s="128" t="s">
        <v>172</v>
      </c>
      <c r="D135" s="93"/>
      <c r="E135" s="97">
        <f>SUM(E136:E138)</f>
        <v>2690321523</v>
      </c>
      <c r="F135" s="98"/>
      <c r="G135" s="97">
        <f>SUM(G136:G139)</f>
        <v>2169068939</v>
      </c>
    </row>
    <row r="136" spans="1:7" ht="16.5">
      <c r="A136" s="99" t="s">
        <v>2</v>
      </c>
      <c r="B136" s="60" t="s">
        <v>173</v>
      </c>
      <c r="C136" s="100">
        <v>431</v>
      </c>
      <c r="D136" s="100" t="s">
        <v>174</v>
      </c>
      <c r="E136" s="103">
        <v>2690321523</v>
      </c>
      <c r="F136" s="102"/>
      <c r="G136" s="101">
        <v>2169068939</v>
      </c>
    </row>
    <row r="137" spans="1:7" ht="16.5">
      <c r="A137" s="99" t="s">
        <v>3</v>
      </c>
      <c r="B137" s="60" t="s">
        <v>175</v>
      </c>
      <c r="C137" s="100">
        <v>432</v>
      </c>
      <c r="D137" s="100"/>
      <c r="E137" s="101">
        <v>0</v>
      </c>
      <c r="F137" s="102"/>
      <c r="G137" s="101">
        <v>0</v>
      </c>
    </row>
    <row r="138" spans="1:7" ht="16.5">
      <c r="A138" s="99" t="s">
        <v>4</v>
      </c>
      <c r="B138" s="60" t="s">
        <v>176</v>
      </c>
      <c r="C138" s="100">
        <v>433</v>
      </c>
      <c r="D138" s="100"/>
      <c r="E138" s="101">
        <v>0</v>
      </c>
      <c r="F138" s="102"/>
      <c r="G138" s="101">
        <v>0</v>
      </c>
    </row>
    <row r="139" spans="1:7" ht="16.5">
      <c r="A139" s="99"/>
      <c r="B139" s="60"/>
      <c r="C139" s="100"/>
      <c r="D139" s="100"/>
      <c r="E139" s="101"/>
      <c r="F139" s="102"/>
      <c r="G139" s="101"/>
    </row>
    <row r="140" spans="1:7" ht="17.25" thickBot="1">
      <c r="A140" s="96"/>
      <c r="B140" s="92" t="s">
        <v>177</v>
      </c>
      <c r="C140" s="93">
        <v>440</v>
      </c>
      <c r="D140" s="93"/>
      <c r="E140" s="129">
        <f>E120+E98</f>
        <v>348204400486</v>
      </c>
      <c r="F140" s="98"/>
      <c r="G140" s="129">
        <f>G120+G98</f>
        <v>381631852507</v>
      </c>
    </row>
    <row r="141" spans="1:7" ht="17.25" thickTop="1">
      <c r="A141" s="17"/>
      <c r="B141" s="17"/>
      <c r="C141" s="17"/>
      <c r="D141" s="17"/>
      <c r="E141" s="203">
        <f>E140-E86</f>
        <v>0</v>
      </c>
      <c r="F141" s="124"/>
      <c r="G141" s="203">
        <f>G140-G86</f>
        <v>0</v>
      </c>
    </row>
    <row r="142" spans="1:7" ht="16.5">
      <c r="A142" s="17"/>
      <c r="B142" s="17"/>
      <c r="C142" s="17"/>
      <c r="D142" s="17"/>
      <c r="E142" s="123"/>
      <c r="F142" s="124"/>
      <c r="G142" s="123"/>
    </row>
    <row r="143" spans="1:7" ht="16.5">
      <c r="A143" s="17"/>
      <c r="B143" s="17"/>
      <c r="C143" s="17"/>
      <c r="D143" s="17"/>
      <c r="E143" s="123"/>
      <c r="F143" s="124"/>
      <c r="G143" s="123"/>
    </row>
    <row r="144" spans="1:7" ht="16.5">
      <c r="A144" s="17"/>
      <c r="B144" s="17"/>
      <c r="C144" s="17"/>
      <c r="D144" s="17"/>
      <c r="E144" s="123"/>
      <c r="F144" s="124"/>
      <c r="G144" s="123"/>
    </row>
    <row r="145" spans="1:7" ht="16.5">
      <c r="A145" s="79" t="s">
        <v>0</v>
      </c>
      <c r="B145" s="17"/>
      <c r="C145" s="17"/>
      <c r="D145" s="17"/>
      <c r="E145" s="123"/>
      <c r="F145" s="124"/>
      <c r="G145" s="123"/>
    </row>
    <row r="146" spans="1:7" ht="16.5">
      <c r="A146" s="17" t="s">
        <v>9</v>
      </c>
      <c r="B146" s="17"/>
      <c r="C146" s="17"/>
      <c r="D146" s="17"/>
      <c r="E146" s="123"/>
      <c r="F146" s="124"/>
      <c r="G146" s="123"/>
    </row>
    <row r="147" spans="1:7" ht="16.5">
      <c r="A147" s="17" t="s">
        <v>10</v>
      </c>
      <c r="B147" s="17"/>
      <c r="C147" s="17"/>
      <c r="D147" s="17"/>
      <c r="E147" s="123"/>
      <c r="F147" s="124"/>
      <c r="G147" s="123"/>
    </row>
    <row r="148" spans="1:7" ht="16.5">
      <c r="A148" s="60" t="s">
        <v>297</v>
      </c>
      <c r="B148" s="17"/>
      <c r="C148" s="17"/>
      <c r="D148" s="17"/>
      <c r="E148" s="123"/>
      <c r="F148" s="124"/>
      <c r="G148" s="123"/>
    </row>
    <row r="149" spans="1:7" ht="17.25" thickBot="1">
      <c r="A149" s="107" t="s">
        <v>102</v>
      </c>
      <c r="B149" s="83"/>
      <c r="C149" s="83"/>
      <c r="D149" s="83"/>
      <c r="E149" s="125"/>
      <c r="F149" s="126"/>
      <c r="G149" s="125"/>
    </row>
    <row r="150" spans="1:7" ht="16.5">
      <c r="A150" s="17"/>
      <c r="B150" s="17"/>
      <c r="C150" s="17"/>
      <c r="D150" s="17"/>
      <c r="E150" s="123"/>
      <c r="F150" s="124"/>
      <c r="G150" s="123"/>
    </row>
    <row r="151" spans="1:7" ht="16.5">
      <c r="A151" s="17"/>
      <c r="B151" s="17"/>
      <c r="C151" s="17"/>
      <c r="D151" s="17"/>
      <c r="E151" s="123"/>
      <c r="F151" s="124"/>
      <c r="G151" s="123"/>
    </row>
    <row r="152" spans="1:7" ht="16.5">
      <c r="A152" s="17"/>
      <c r="B152" s="17"/>
      <c r="C152" s="17"/>
      <c r="D152" s="17"/>
      <c r="E152" s="123"/>
      <c r="F152" s="124"/>
      <c r="G152" s="123"/>
    </row>
    <row r="153" spans="1:7" ht="16.5">
      <c r="A153" s="84" t="s">
        <v>193</v>
      </c>
      <c r="B153" s="84"/>
      <c r="C153" s="84"/>
      <c r="D153" s="84"/>
      <c r="E153" s="84"/>
      <c r="F153" s="84"/>
      <c r="G153" s="84"/>
    </row>
    <row r="154" spans="1:7" ht="16.5">
      <c r="A154" s="17"/>
      <c r="B154" s="17"/>
      <c r="C154" s="17"/>
      <c r="D154" s="17"/>
      <c r="E154" s="17"/>
      <c r="F154" s="17"/>
      <c r="G154" s="17"/>
    </row>
    <row r="155" spans="1:7" ht="29.25">
      <c r="A155" s="87" t="s">
        <v>13</v>
      </c>
      <c r="B155" s="88"/>
      <c r="C155" s="89"/>
      <c r="D155" s="89" t="s">
        <v>68</v>
      </c>
      <c r="E155" s="90" t="s">
        <v>69</v>
      </c>
      <c r="F155" s="91"/>
      <c r="G155" s="90" t="s">
        <v>70</v>
      </c>
    </row>
    <row r="156" spans="1:7" ht="16.5">
      <c r="A156" s="130"/>
      <c r="B156" s="130"/>
      <c r="C156" s="130"/>
      <c r="D156" s="131"/>
      <c r="E156" s="131"/>
      <c r="F156" s="131"/>
      <c r="G156" s="131"/>
    </row>
    <row r="157" spans="1:7" ht="16.5">
      <c r="A157" s="99" t="s">
        <v>2</v>
      </c>
      <c r="B157" s="60" t="s">
        <v>178</v>
      </c>
      <c r="C157" s="60"/>
      <c r="D157" s="100"/>
      <c r="E157" s="132">
        <v>0</v>
      </c>
      <c r="F157" s="132"/>
      <c r="G157" s="132">
        <v>0</v>
      </c>
    </row>
    <row r="158" spans="1:7" ht="16.5">
      <c r="A158" s="99" t="s">
        <v>3</v>
      </c>
      <c r="B158" s="60" t="s">
        <v>179</v>
      </c>
      <c r="C158" s="60"/>
      <c r="D158" s="100" t="s">
        <v>180</v>
      </c>
      <c r="E158" s="133">
        <v>9458742000</v>
      </c>
      <c r="F158" s="132"/>
      <c r="G158" s="134">
        <v>216122200</v>
      </c>
    </row>
    <row r="159" spans="1:7" ht="16.5">
      <c r="A159" s="99" t="s">
        <v>4</v>
      </c>
      <c r="B159" s="60" t="s">
        <v>181</v>
      </c>
      <c r="C159" s="60"/>
      <c r="D159" s="100"/>
      <c r="E159" s="132">
        <v>0</v>
      </c>
      <c r="F159" s="132"/>
      <c r="G159" s="132">
        <v>0</v>
      </c>
    </row>
    <row r="160" spans="1:7" ht="16.5">
      <c r="A160" s="99" t="s">
        <v>5</v>
      </c>
      <c r="B160" s="60" t="s">
        <v>182</v>
      </c>
      <c r="C160" s="60"/>
      <c r="D160" s="100"/>
      <c r="E160" s="134">
        <v>39460608</v>
      </c>
      <c r="F160" s="132"/>
      <c r="G160" s="134">
        <f>39460608</f>
        <v>39460608</v>
      </c>
    </row>
    <row r="161" spans="1:7" ht="16.5">
      <c r="A161" s="99" t="s">
        <v>6</v>
      </c>
      <c r="B161" s="60" t="s">
        <v>183</v>
      </c>
      <c r="C161" s="60"/>
      <c r="D161" s="100"/>
      <c r="E161" s="17"/>
      <c r="F161" s="17"/>
      <c r="G161" s="17"/>
    </row>
    <row r="162" spans="1:7" ht="16.5">
      <c r="A162" s="99"/>
      <c r="B162" s="116" t="s">
        <v>184</v>
      </c>
      <c r="C162" s="116"/>
      <c r="D162" s="117"/>
      <c r="E162" s="135">
        <v>32961.92</v>
      </c>
      <c r="F162" s="136"/>
      <c r="G162" s="137">
        <v>8211.48</v>
      </c>
    </row>
    <row r="163" spans="1:7" ht="16.5">
      <c r="A163" s="99"/>
      <c r="B163" s="116" t="s">
        <v>185</v>
      </c>
      <c r="C163" s="116"/>
      <c r="D163" s="117"/>
      <c r="E163" s="135">
        <v>357.24</v>
      </c>
      <c r="F163" s="136"/>
      <c r="G163" s="137">
        <v>353.59</v>
      </c>
    </row>
    <row r="164" spans="1:7" ht="16.5">
      <c r="A164" s="99" t="s">
        <v>8</v>
      </c>
      <c r="B164" s="60" t="s">
        <v>186</v>
      </c>
      <c r="C164" s="60"/>
      <c r="D164" s="100"/>
      <c r="E164" s="132">
        <v>0</v>
      </c>
      <c r="F164" s="132"/>
      <c r="G164" s="134"/>
    </row>
    <row r="165" spans="1:7" ht="16.5">
      <c r="A165" s="106"/>
      <c r="B165" s="60"/>
      <c r="C165" s="60"/>
      <c r="D165" s="60"/>
      <c r="E165" s="60"/>
      <c r="F165" s="60"/>
      <c r="G165" s="132">
        <v>0</v>
      </c>
    </row>
    <row r="166" spans="1:7" ht="16.5">
      <c r="A166" s="17"/>
      <c r="B166" s="17"/>
      <c r="C166" s="17"/>
      <c r="D166" s="17"/>
      <c r="E166" s="138" t="s">
        <v>305</v>
      </c>
      <c r="F166" s="17"/>
      <c r="G166" s="134"/>
    </row>
    <row r="167" spans="1:7" ht="16.5">
      <c r="A167" s="17"/>
      <c r="B167" s="17"/>
      <c r="C167" s="17"/>
      <c r="D167" s="139"/>
      <c r="E167" s="139"/>
      <c r="F167" s="139"/>
      <c r="G167" s="17"/>
    </row>
  </sheetData>
  <printOptions/>
  <pageMargins left="0.15748031496062992" right="0.1968503937007874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B46">
      <selection activeCell="E59" sqref="E59"/>
    </sheetView>
  </sheetViews>
  <sheetFormatPr defaultColWidth="8.796875" defaultRowHeight="15"/>
  <cols>
    <col min="1" max="1" width="39.09765625" style="0" customWidth="1"/>
    <col min="2" max="2" width="6.19921875" style="0" customWidth="1"/>
    <col min="3" max="3" width="6.3984375" style="0" customWidth="1"/>
    <col min="4" max="4" width="13.8984375" style="0" customWidth="1"/>
    <col min="5" max="5" width="16.09765625" style="0" customWidth="1"/>
    <col min="6" max="6" width="18.69921875" style="0" customWidth="1"/>
    <col min="7" max="7" width="19" style="0" customWidth="1"/>
  </cols>
  <sheetData>
    <row r="1" spans="1:7" ht="18">
      <c r="A1" s="1" t="s">
        <v>0</v>
      </c>
      <c r="B1" s="2"/>
      <c r="C1" s="2"/>
      <c r="D1" s="3"/>
      <c r="E1" s="3"/>
      <c r="G1" s="16"/>
    </row>
    <row r="2" spans="1:7" ht="18">
      <c r="A2" s="1" t="s">
        <v>222</v>
      </c>
      <c r="B2" s="2"/>
      <c r="C2" s="2"/>
      <c r="D2" s="3"/>
      <c r="E2" s="3"/>
      <c r="G2" s="59"/>
    </row>
    <row r="3" spans="1:7" ht="19.5">
      <c r="A3" s="206" t="s">
        <v>309</v>
      </c>
      <c r="B3" s="206"/>
      <c r="C3" s="206"/>
      <c r="D3" s="206"/>
      <c r="E3" s="206"/>
      <c r="F3" s="140"/>
      <c r="G3" s="140"/>
    </row>
    <row r="4" spans="1:7" ht="16.5">
      <c r="A4" s="141" t="s">
        <v>306</v>
      </c>
      <c r="B4" s="141"/>
      <c r="C4" s="141"/>
      <c r="D4" s="141"/>
      <c r="E4" s="141"/>
      <c r="F4" s="141"/>
      <c r="G4" s="141"/>
    </row>
    <row r="5" spans="1:7" ht="16.5">
      <c r="A5" s="141"/>
      <c r="B5" s="141" t="s">
        <v>194</v>
      </c>
      <c r="C5" s="142"/>
      <c r="D5" s="141"/>
      <c r="E5" s="141"/>
      <c r="F5" s="141" t="s">
        <v>195</v>
      </c>
      <c r="G5" s="141"/>
    </row>
    <row r="6" spans="1:7" ht="16.5">
      <c r="A6" s="18"/>
      <c r="B6" s="18"/>
      <c r="C6" s="18"/>
      <c r="D6" s="18"/>
      <c r="E6" s="18"/>
      <c r="F6" s="25"/>
      <c r="G6" s="18"/>
    </row>
    <row r="7" spans="1:7" ht="42.75">
      <c r="A7" s="143"/>
      <c r="B7" s="144" t="s">
        <v>14</v>
      </c>
      <c r="C7" s="145" t="s">
        <v>15</v>
      </c>
      <c r="D7" s="146" t="s">
        <v>307</v>
      </c>
      <c r="E7" s="147"/>
      <c r="F7" s="148" t="s">
        <v>196</v>
      </c>
      <c r="G7" s="149"/>
    </row>
    <row r="8" spans="1:7" ht="16.5">
      <c r="A8" s="150"/>
      <c r="B8" s="151"/>
      <c r="C8" s="152"/>
      <c r="D8" s="153" t="s">
        <v>197</v>
      </c>
      <c r="E8" s="154" t="s">
        <v>198</v>
      </c>
      <c r="F8" s="154" t="s">
        <v>197</v>
      </c>
      <c r="G8" s="154" t="s">
        <v>198</v>
      </c>
    </row>
    <row r="9" spans="1:7" ht="16.5">
      <c r="A9" s="143">
        <v>1</v>
      </c>
      <c r="B9" s="144" t="s">
        <v>199</v>
      </c>
      <c r="C9" s="145">
        <v>3</v>
      </c>
      <c r="D9" s="145">
        <v>4</v>
      </c>
      <c r="E9" s="145">
        <v>5</v>
      </c>
      <c r="F9" s="145">
        <v>6</v>
      </c>
      <c r="G9" s="145">
        <v>7</v>
      </c>
    </row>
    <row r="10" spans="1:7" ht="16.5">
      <c r="A10" s="155"/>
      <c r="B10" s="155"/>
      <c r="C10" s="155"/>
      <c r="D10" s="155"/>
      <c r="E10" s="155"/>
      <c r="F10" s="155"/>
      <c r="G10" s="155"/>
    </row>
    <row r="11" spans="1:7" ht="16.5">
      <c r="A11" s="156" t="s">
        <v>200</v>
      </c>
      <c r="B11" s="157" t="s">
        <v>18</v>
      </c>
      <c r="C11" s="158"/>
      <c r="D11" s="159">
        <v>61100747856</v>
      </c>
      <c r="E11" s="160">
        <v>57977799935</v>
      </c>
      <c r="F11" s="159">
        <v>197011822938</v>
      </c>
      <c r="G11" s="160">
        <v>169025627930</v>
      </c>
    </row>
    <row r="12" spans="1:7" ht="16.5">
      <c r="A12" s="156"/>
      <c r="B12" s="157"/>
      <c r="C12" s="158"/>
      <c r="D12" s="159"/>
      <c r="E12" s="156"/>
      <c r="F12" s="159"/>
      <c r="G12" s="156"/>
    </row>
    <row r="13" spans="1:7" ht="16.5">
      <c r="A13" s="156" t="s">
        <v>201</v>
      </c>
      <c r="B13" s="157" t="s">
        <v>22</v>
      </c>
      <c r="C13" s="158"/>
      <c r="D13" s="159">
        <v>1132790</v>
      </c>
      <c r="E13" s="160"/>
      <c r="F13" s="159">
        <v>1132790</v>
      </c>
      <c r="G13" s="160">
        <v>1226199</v>
      </c>
    </row>
    <row r="14" spans="1:7" ht="16.5">
      <c r="A14" s="156"/>
      <c r="B14" s="157"/>
      <c r="C14" s="158"/>
      <c r="D14" s="159"/>
      <c r="E14" s="160"/>
      <c r="F14" s="159"/>
      <c r="G14" s="160"/>
    </row>
    <row r="15" spans="1:7" ht="16.5">
      <c r="A15" s="156" t="s">
        <v>202</v>
      </c>
      <c r="B15" s="161">
        <v>10</v>
      </c>
      <c r="C15" s="158"/>
      <c r="D15" s="162">
        <f>D11-D13</f>
        <v>61099615066</v>
      </c>
      <c r="E15" s="162">
        <f>E11-E13</f>
        <v>57977799935</v>
      </c>
      <c r="F15" s="162">
        <f>F11-F13</f>
        <v>197010690148</v>
      </c>
      <c r="G15" s="162">
        <f>G11-G13</f>
        <v>169024401731</v>
      </c>
    </row>
    <row r="16" spans="1:7" ht="16.5">
      <c r="A16" s="156"/>
      <c r="B16" s="161"/>
      <c r="C16" s="158"/>
      <c r="D16" s="159"/>
      <c r="E16" s="160"/>
      <c r="F16" s="159"/>
      <c r="G16" s="160"/>
    </row>
    <row r="17" spans="1:7" ht="16.5">
      <c r="A17" s="156" t="s">
        <v>203</v>
      </c>
      <c r="B17" s="161">
        <v>11</v>
      </c>
      <c r="C17" s="158"/>
      <c r="D17" s="159">
        <v>45339952208</v>
      </c>
      <c r="E17" s="160">
        <v>40186757890</v>
      </c>
      <c r="F17" s="159">
        <v>143918688822</v>
      </c>
      <c r="G17" s="160">
        <v>132267195218</v>
      </c>
    </row>
    <row r="18" spans="1:7" ht="16.5">
      <c r="A18" s="156"/>
      <c r="B18" s="161"/>
      <c r="C18" s="158"/>
      <c r="D18" s="159"/>
      <c r="E18" s="160"/>
      <c r="F18" s="159"/>
      <c r="G18" s="160"/>
    </row>
    <row r="19" spans="1:7" ht="16.5">
      <c r="A19" s="156" t="s">
        <v>204</v>
      </c>
      <c r="B19" s="161">
        <v>20</v>
      </c>
      <c r="C19" s="158"/>
      <c r="D19" s="163">
        <f>D15-D17</f>
        <v>15759662858</v>
      </c>
      <c r="E19" s="163">
        <v>17791042045</v>
      </c>
      <c r="F19" s="163">
        <f>F15-F17</f>
        <v>53092001326</v>
      </c>
      <c r="G19" s="163">
        <f>G15-G17</f>
        <v>36757206513</v>
      </c>
    </row>
    <row r="20" spans="1:7" ht="16.5">
      <c r="A20" s="156"/>
      <c r="B20" s="161"/>
      <c r="C20" s="158"/>
      <c r="D20" s="159"/>
      <c r="E20" s="160"/>
      <c r="F20" s="159"/>
      <c r="G20" s="160"/>
    </row>
    <row r="21" spans="1:7" ht="16.5">
      <c r="A21" s="156" t="s">
        <v>205</v>
      </c>
      <c r="B21" s="161">
        <v>21</v>
      </c>
      <c r="C21" s="158"/>
      <c r="D21" s="159">
        <v>243615321</v>
      </c>
      <c r="E21" s="160">
        <v>390647968</v>
      </c>
      <c r="F21" s="159">
        <v>2112462498</v>
      </c>
      <c r="G21" s="160">
        <v>14488626728</v>
      </c>
    </row>
    <row r="22" spans="1:7" ht="16.5">
      <c r="A22" s="156"/>
      <c r="B22" s="158"/>
      <c r="C22" s="158"/>
      <c r="D22" s="159"/>
      <c r="E22" s="160"/>
      <c r="F22" s="159"/>
      <c r="G22" s="160"/>
    </row>
    <row r="23" spans="1:7" ht="16.5">
      <c r="A23" s="156" t="s">
        <v>206</v>
      </c>
      <c r="B23" s="161">
        <v>22</v>
      </c>
      <c r="C23" s="158"/>
      <c r="D23" s="164">
        <v>1345801842</v>
      </c>
      <c r="E23" s="164">
        <v>525175490</v>
      </c>
      <c r="F23" s="164">
        <v>2002650336</v>
      </c>
      <c r="G23" s="160">
        <v>2340876074</v>
      </c>
    </row>
    <row r="24" spans="1:7" ht="16.5">
      <c r="A24" s="165" t="s">
        <v>207</v>
      </c>
      <c r="B24" s="158">
        <v>23</v>
      </c>
      <c r="C24" s="158"/>
      <c r="D24" s="204">
        <v>864939336</v>
      </c>
      <c r="E24" s="205">
        <v>525175490</v>
      </c>
      <c r="F24" s="204">
        <v>1328159302</v>
      </c>
      <c r="G24" s="205">
        <v>382920001</v>
      </c>
    </row>
    <row r="25" spans="1:7" ht="16.5">
      <c r="A25" s="165"/>
      <c r="B25" s="158"/>
      <c r="C25" s="158"/>
      <c r="D25" s="159"/>
      <c r="E25" s="160"/>
      <c r="F25" s="159"/>
      <c r="G25" s="160"/>
    </row>
    <row r="26" spans="1:7" ht="16.5">
      <c r="A26" s="156" t="s">
        <v>208</v>
      </c>
      <c r="B26" s="161">
        <v>24</v>
      </c>
      <c r="C26" s="158"/>
      <c r="D26" s="164">
        <v>823860536</v>
      </c>
      <c r="E26" s="160">
        <v>888331296</v>
      </c>
      <c r="F26" s="164">
        <v>2430440815</v>
      </c>
      <c r="G26" s="160">
        <v>2435255256</v>
      </c>
    </row>
    <row r="27" spans="1:7" ht="16.5">
      <c r="A27" s="156"/>
      <c r="B27" s="158"/>
      <c r="C27" s="158"/>
      <c r="D27" s="159"/>
      <c r="E27" s="160"/>
      <c r="F27" s="159"/>
      <c r="G27" s="160"/>
    </row>
    <row r="28" spans="1:7" ht="16.5">
      <c r="A28" s="156" t="s">
        <v>209</v>
      </c>
      <c r="B28" s="161">
        <v>25</v>
      </c>
      <c r="C28" s="158"/>
      <c r="D28" s="159">
        <v>2928429787</v>
      </c>
      <c r="E28" s="160">
        <v>2973759355</v>
      </c>
      <c r="F28" s="159">
        <v>11486384928</v>
      </c>
      <c r="G28" s="160">
        <v>8256302336</v>
      </c>
    </row>
    <row r="29" spans="1:7" ht="16.5">
      <c r="A29" s="156"/>
      <c r="B29" s="161"/>
      <c r="C29" s="158"/>
      <c r="D29" s="159"/>
      <c r="E29" s="160"/>
      <c r="F29" s="159"/>
      <c r="G29" s="160"/>
    </row>
    <row r="30" spans="1:7" ht="16.5">
      <c r="A30" s="156" t="s">
        <v>210</v>
      </c>
      <c r="B30" s="161">
        <v>30</v>
      </c>
      <c r="C30" s="158"/>
      <c r="D30" s="160">
        <f>D19+D21-D23-D26-D28</f>
        <v>10905186014</v>
      </c>
      <c r="E30" s="160">
        <f>E19+E21-E23-E26-E28</f>
        <v>13794423872</v>
      </c>
      <c r="F30" s="160">
        <f>F19+F21-F23-F26-F28</f>
        <v>39284987745</v>
      </c>
      <c r="G30" s="160">
        <f>G19+G21-G23-G26-G28</f>
        <v>38213399575</v>
      </c>
    </row>
    <row r="31" spans="1:7" ht="16.5">
      <c r="A31" s="156"/>
      <c r="B31" s="161"/>
      <c r="C31" s="158"/>
      <c r="D31" s="159"/>
      <c r="E31" s="160"/>
      <c r="F31" s="159"/>
      <c r="G31" s="160"/>
    </row>
    <row r="32" spans="1:7" ht="16.5">
      <c r="A32" s="156" t="s">
        <v>211</v>
      </c>
      <c r="B32" s="161">
        <v>31</v>
      </c>
      <c r="C32" s="158"/>
      <c r="D32" s="159">
        <v>46083612</v>
      </c>
      <c r="E32" s="160">
        <v>90683024</v>
      </c>
      <c r="F32" s="159">
        <v>556776723</v>
      </c>
      <c r="G32" s="160">
        <v>1341191074</v>
      </c>
    </row>
    <row r="33" spans="1:7" ht="16.5">
      <c r="A33" s="156"/>
      <c r="B33" s="158"/>
      <c r="C33" s="158"/>
      <c r="D33" s="159"/>
      <c r="E33" s="160"/>
      <c r="F33" s="159"/>
      <c r="G33" s="160"/>
    </row>
    <row r="34" spans="1:7" ht="16.5">
      <c r="A34" s="156" t="s">
        <v>212</v>
      </c>
      <c r="B34" s="161">
        <v>32</v>
      </c>
      <c r="C34" s="158"/>
      <c r="D34" s="160">
        <v>7098567</v>
      </c>
      <c r="E34" s="160">
        <v>177042711</v>
      </c>
      <c r="F34" s="160">
        <v>362561015</v>
      </c>
      <c r="G34" s="160">
        <v>1034502806</v>
      </c>
    </row>
    <row r="35" spans="1:7" ht="16.5">
      <c r="A35" s="156"/>
      <c r="B35" s="161"/>
      <c r="C35" s="158"/>
      <c r="D35" s="159"/>
      <c r="E35" s="160"/>
      <c r="F35" s="159"/>
      <c r="G35" s="160"/>
    </row>
    <row r="36" spans="1:7" ht="16.5">
      <c r="A36" s="156" t="s">
        <v>213</v>
      </c>
      <c r="B36" s="161">
        <v>40</v>
      </c>
      <c r="C36" s="158"/>
      <c r="D36" s="164">
        <f>D32-D34</f>
        <v>38985045</v>
      </c>
      <c r="E36" s="164">
        <f>E32-E34</f>
        <v>-86359687</v>
      </c>
      <c r="F36" s="164">
        <f>F32-F34</f>
        <v>194215708</v>
      </c>
      <c r="G36" s="164">
        <f>G32-G34</f>
        <v>306688268</v>
      </c>
    </row>
    <row r="37" spans="1:7" ht="16.5">
      <c r="A37" s="156"/>
      <c r="B37" s="161"/>
      <c r="C37" s="158"/>
      <c r="D37" s="159"/>
      <c r="E37" s="160"/>
      <c r="F37" s="159"/>
      <c r="G37" s="160"/>
    </row>
    <row r="38" spans="1:7" ht="16.5">
      <c r="A38" s="156" t="s">
        <v>214</v>
      </c>
      <c r="B38" s="161">
        <v>50</v>
      </c>
      <c r="C38" s="158"/>
      <c r="D38" s="159">
        <f>D30+D36</f>
        <v>10944171059</v>
      </c>
      <c r="E38" s="160">
        <f>E30+E36</f>
        <v>13708064185</v>
      </c>
      <c r="F38" s="159">
        <f>F30+F36</f>
        <v>39479203453</v>
      </c>
      <c r="G38" s="160">
        <f>G30+G36</f>
        <v>38520087843</v>
      </c>
    </row>
    <row r="39" spans="1:7" ht="16.5">
      <c r="A39" s="156"/>
      <c r="B39" s="161"/>
      <c r="C39" s="161"/>
      <c r="D39" s="159"/>
      <c r="E39" s="160"/>
      <c r="F39" s="159"/>
      <c r="G39" s="160"/>
    </row>
    <row r="40" spans="1:7" ht="16.5">
      <c r="A40" s="156" t="s">
        <v>215</v>
      </c>
      <c r="B40" s="161">
        <v>51</v>
      </c>
      <c r="C40" s="158"/>
      <c r="D40" s="159">
        <v>1540865919</v>
      </c>
      <c r="E40" s="164">
        <v>1981700829</v>
      </c>
      <c r="F40" s="159">
        <v>5538858114</v>
      </c>
      <c r="G40" s="164">
        <v>9751740471</v>
      </c>
    </row>
    <row r="41" spans="1:7" ht="16.5">
      <c r="A41" s="156"/>
      <c r="B41" s="161"/>
      <c r="C41" s="161"/>
      <c r="D41" s="159"/>
      <c r="E41" s="160"/>
      <c r="F41" s="159"/>
      <c r="G41" s="160"/>
    </row>
    <row r="42" spans="1:7" ht="16.5">
      <c r="A42" s="156" t="s">
        <v>216</v>
      </c>
      <c r="B42" s="161">
        <v>52</v>
      </c>
      <c r="C42" s="158"/>
      <c r="D42" s="159"/>
      <c r="E42" s="160"/>
      <c r="F42" s="159"/>
      <c r="G42" s="160"/>
    </row>
    <row r="43" spans="1:7" ht="16.5">
      <c r="A43" s="156"/>
      <c r="B43" s="161"/>
      <c r="C43" s="161"/>
      <c r="D43" s="159"/>
      <c r="E43" s="160"/>
      <c r="F43" s="159"/>
      <c r="G43" s="160"/>
    </row>
    <row r="44" spans="1:7" ht="16.5">
      <c r="A44" s="156" t="s">
        <v>217</v>
      </c>
      <c r="B44" s="161">
        <v>60</v>
      </c>
      <c r="C44" s="158"/>
      <c r="D44" s="160">
        <f>D38-D40-D42</f>
        <v>9403305140</v>
      </c>
      <c r="E44" s="160">
        <f>E38-E40-E42</f>
        <v>11726363356</v>
      </c>
      <c r="F44" s="160">
        <f>F38-F40-F42</f>
        <v>33940345339</v>
      </c>
      <c r="G44" s="160">
        <f>G38-G40-G42</f>
        <v>28768347372</v>
      </c>
    </row>
    <row r="45" spans="1:7" ht="16.5">
      <c r="A45" s="156"/>
      <c r="B45" s="161"/>
      <c r="C45" s="161"/>
      <c r="D45" s="159"/>
      <c r="E45" s="160"/>
      <c r="F45" s="159"/>
      <c r="G45" s="160"/>
    </row>
    <row r="46" spans="1:7" ht="16.5">
      <c r="A46" s="166" t="s">
        <v>218</v>
      </c>
      <c r="B46" s="167">
        <v>70</v>
      </c>
      <c r="C46" s="167"/>
      <c r="D46" s="168">
        <f>D44/18149098</f>
        <v>518.1141861705744</v>
      </c>
      <c r="E46" s="168">
        <f>E44/12097346</f>
        <v>969.3335510119327</v>
      </c>
      <c r="F46" s="168">
        <f>F44/18149098</f>
        <v>1870.084416261348</v>
      </c>
      <c r="G46" s="168">
        <v>2883</v>
      </c>
    </row>
    <row r="47" spans="1:7" ht="16.5">
      <c r="A47" s="36"/>
      <c r="B47" s="54"/>
      <c r="C47" s="54"/>
      <c r="D47" s="54"/>
      <c r="E47" s="54"/>
      <c r="F47" s="54"/>
      <c r="G47" s="54"/>
    </row>
    <row r="48" spans="1:7" ht="16.5">
      <c r="A48" s="18"/>
      <c r="B48" s="47"/>
      <c r="C48" s="18"/>
      <c r="D48" s="18"/>
      <c r="E48" s="18"/>
      <c r="F48" s="169" t="s">
        <v>308</v>
      </c>
      <c r="G48" s="18"/>
    </row>
    <row r="49" spans="1:7" ht="16.5">
      <c r="A49" s="170" t="s">
        <v>219</v>
      </c>
      <c r="B49" s="171"/>
      <c r="C49" s="172"/>
      <c r="D49" s="172"/>
      <c r="E49" s="172"/>
      <c r="F49" s="172"/>
      <c r="G49" s="173"/>
    </row>
    <row r="50" spans="3:7" ht="16.5">
      <c r="C50" s="18"/>
      <c r="D50" s="18"/>
      <c r="E50" s="18"/>
      <c r="F50" s="18"/>
      <c r="G50" s="18"/>
    </row>
    <row r="55" spans="1:7" ht="18">
      <c r="A55" s="174" t="s">
        <v>220</v>
      </c>
      <c r="B55" s="174"/>
      <c r="C55" s="18"/>
      <c r="F55" s="174" t="s">
        <v>221</v>
      </c>
      <c r="G55" s="175"/>
    </row>
    <row r="56" spans="1:7" ht="16.5">
      <c r="A56" s="18"/>
      <c r="B56" s="18"/>
      <c r="C56" s="18"/>
      <c r="D56" s="18"/>
      <c r="E56" s="18"/>
      <c r="F56" s="18"/>
      <c r="G56" s="18"/>
    </row>
    <row r="57" spans="1:7" ht="16.5">
      <c r="A57" s="18"/>
      <c r="B57" s="18"/>
      <c r="C57" s="18"/>
      <c r="D57" s="18"/>
      <c r="E57" s="18"/>
      <c r="F57" s="18"/>
      <c r="G57" s="18"/>
    </row>
    <row r="58" spans="1:7" ht="16.5">
      <c r="A58" s="18"/>
      <c r="B58" s="18"/>
      <c r="C58" s="18"/>
      <c r="D58" s="18"/>
      <c r="E58" s="18"/>
      <c r="F58" s="18"/>
      <c r="G58" s="18"/>
    </row>
    <row r="59" spans="1:7" ht="16.5">
      <c r="A59" s="18"/>
      <c r="B59" s="18"/>
      <c r="C59" s="18"/>
      <c r="D59" s="18"/>
      <c r="E59" s="18"/>
      <c r="F59" s="18"/>
      <c r="G59" s="18"/>
    </row>
  </sheetData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1">
      <selection activeCell="A1" sqref="A1:E82"/>
    </sheetView>
  </sheetViews>
  <sheetFormatPr defaultColWidth="8.796875" defaultRowHeight="15"/>
  <cols>
    <col min="1" max="1" width="4.5" style="0" customWidth="1"/>
    <col min="2" max="2" width="39.69921875" style="0" customWidth="1"/>
    <col min="3" max="3" width="20.09765625" style="0" customWidth="1"/>
    <col min="4" max="4" width="27.3984375" style="0" customWidth="1"/>
  </cols>
  <sheetData>
    <row r="1" spans="1:5" ht="18">
      <c r="A1" s="1" t="s">
        <v>0</v>
      </c>
      <c r="B1" s="2"/>
      <c r="C1" s="2"/>
      <c r="D1" s="3"/>
      <c r="E1" s="3"/>
    </row>
    <row r="2" spans="1:5" ht="18">
      <c r="A2" s="1" t="s">
        <v>222</v>
      </c>
      <c r="B2" s="2"/>
      <c r="C2" s="2"/>
      <c r="D2" s="3"/>
      <c r="E2" s="3"/>
    </row>
    <row r="3" spans="1:5" ht="18.75">
      <c r="A3" s="4"/>
      <c r="B3" s="5"/>
      <c r="C3" s="5"/>
      <c r="D3" s="6"/>
      <c r="E3" s="6"/>
    </row>
    <row r="4" spans="1:5" ht="18.75">
      <c r="A4" s="7" t="s">
        <v>223</v>
      </c>
      <c r="B4" s="7"/>
      <c r="C4" s="7"/>
      <c r="D4" s="8"/>
      <c r="E4" s="6"/>
    </row>
    <row r="5" spans="1:5" ht="18">
      <c r="A5" s="263" t="s">
        <v>340</v>
      </c>
      <c r="B5" s="263"/>
      <c r="C5" s="263"/>
      <c r="D5" s="263"/>
      <c r="E5" s="9"/>
    </row>
    <row r="6" spans="1:5" ht="18.75">
      <c r="A6" s="10"/>
      <c r="B6" s="11"/>
      <c r="C6" s="10"/>
      <c r="D6" s="12"/>
      <c r="E6" s="12"/>
    </row>
    <row r="7" spans="1:5" ht="18.75">
      <c r="A7" s="5"/>
      <c r="B7" s="4" t="s">
        <v>224</v>
      </c>
      <c r="C7" s="4"/>
      <c r="D7" s="6"/>
      <c r="E7" s="6"/>
    </row>
    <row r="8" spans="1:5" ht="18.75">
      <c r="A8" s="5"/>
      <c r="B8" s="4"/>
      <c r="C8" s="4"/>
      <c r="D8" s="13" t="s">
        <v>225</v>
      </c>
      <c r="E8" s="13"/>
    </row>
    <row r="9" spans="1:5" ht="18.75">
      <c r="A9" s="244" t="s">
        <v>226</v>
      </c>
      <c r="B9" s="244" t="s">
        <v>227</v>
      </c>
      <c r="C9" s="245" t="s">
        <v>228</v>
      </c>
      <c r="D9" s="245" t="s">
        <v>229</v>
      </c>
      <c r="E9" s="5"/>
    </row>
    <row r="10" spans="1:5" ht="18.75">
      <c r="A10" s="267"/>
      <c r="B10" s="267"/>
      <c r="C10" s="267"/>
      <c r="D10" s="268"/>
      <c r="E10" s="246"/>
    </row>
    <row r="11" spans="1:5" ht="18.75">
      <c r="A11" s="269" t="s">
        <v>1</v>
      </c>
      <c r="B11" s="267" t="s">
        <v>230</v>
      </c>
      <c r="C11" s="268">
        <f>SUM(C12:C16)</f>
        <v>219294637110</v>
      </c>
      <c r="D11" s="268">
        <f>SUM(D12:D16)</f>
        <v>155169868689</v>
      </c>
      <c r="E11" s="6"/>
    </row>
    <row r="12" spans="1:5" ht="18.75">
      <c r="A12" s="270" t="s">
        <v>2</v>
      </c>
      <c r="B12" s="271" t="s">
        <v>231</v>
      </c>
      <c r="C12" s="272">
        <v>118156459779</v>
      </c>
      <c r="D12" s="272">
        <v>3561256480</v>
      </c>
      <c r="E12" s="6"/>
    </row>
    <row r="13" spans="1:5" ht="18.75">
      <c r="A13" s="270" t="s">
        <v>3</v>
      </c>
      <c r="B13" s="271" t="s">
        <v>77</v>
      </c>
      <c r="C13" s="272"/>
      <c r="D13" s="272"/>
      <c r="E13" s="6"/>
    </row>
    <row r="14" spans="1:5" ht="18.75">
      <c r="A14" s="270" t="s">
        <v>4</v>
      </c>
      <c r="B14" s="271" t="s">
        <v>232</v>
      </c>
      <c r="C14" s="272">
        <v>60660564022</v>
      </c>
      <c r="D14" s="272">
        <v>65289216294</v>
      </c>
      <c r="E14" s="6"/>
    </row>
    <row r="15" spans="1:5" ht="18.75">
      <c r="A15" s="270" t="s">
        <v>5</v>
      </c>
      <c r="B15" s="271" t="s">
        <v>91</v>
      </c>
      <c r="C15" s="272">
        <v>36916484152</v>
      </c>
      <c r="D15" s="272">
        <v>84251515738</v>
      </c>
      <c r="E15" s="6"/>
    </row>
    <row r="16" spans="1:5" ht="18.75">
      <c r="A16" s="270" t="s">
        <v>6</v>
      </c>
      <c r="B16" s="271" t="s">
        <v>233</v>
      </c>
      <c r="C16" s="272">
        <v>3561129157</v>
      </c>
      <c r="D16" s="272">
        <v>2067880177</v>
      </c>
      <c r="E16" s="6"/>
    </row>
    <row r="17" spans="1:5" ht="18.75">
      <c r="A17" s="270"/>
      <c r="B17" s="271"/>
      <c r="C17" s="272"/>
      <c r="D17" s="272"/>
      <c r="E17" s="6"/>
    </row>
    <row r="18" spans="1:5" ht="18.75">
      <c r="A18" s="269" t="s">
        <v>7</v>
      </c>
      <c r="B18" s="267" t="s">
        <v>234</v>
      </c>
      <c r="C18" s="268">
        <f>SUM(C19+C20+C25+C26+C27)</f>
        <v>162337215397</v>
      </c>
      <c r="D18" s="268">
        <f>SUM(D19+D20+D25+D26+D27)</f>
        <v>193034531797</v>
      </c>
      <c r="E18" s="4"/>
    </row>
    <row r="19" spans="1:5" ht="18.75">
      <c r="A19" s="273" t="s">
        <v>2</v>
      </c>
      <c r="B19" s="271" t="s">
        <v>235</v>
      </c>
      <c r="C19" s="272">
        <v>0</v>
      </c>
      <c r="D19" s="272">
        <v>0</v>
      </c>
      <c r="E19" s="4"/>
    </row>
    <row r="20" spans="1:5" ht="18.75">
      <c r="A20" s="270" t="s">
        <v>3</v>
      </c>
      <c r="B20" s="271" t="s">
        <v>236</v>
      </c>
      <c r="C20" s="274">
        <f>SUM(C21:C24)</f>
        <v>44694721165</v>
      </c>
      <c r="D20" s="274">
        <f>D21+D22+D24</f>
        <v>66814190525</v>
      </c>
      <c r="E20" s="6"/>
    </row>
    <row r="21" spans="1:5" ht="18.75">
      <c r="A21" s="273"/>
      <c r="B21" s="271" t="s">
        <v>237</v>
      </c>
      <c r="C21" s="272">
        <v>28058773865</v>
      </c>
      <c r="D21" s="272">
        <v>29006143178</v>
      </c>
      <c r="E21" s="6"/>
    </row>
    <row r="22" spans="1:5" ht="18.75">
      <c r="A22" s="273"/>
      <c r="B22" s="271" t="s">
        <v>238</v>
      </c>
      <c r="C22" s="275">
        <v>305170539</v>
      </c>
      <c r="D22" s="272">
        <v>283067019</v>
      </c>
      <c r="E22" s="6"/>
    </row>
    <row r="23" spans="1:5" ht="18.75">
      <c r="A23" s="273"/>
      <c r="B23" s="271" t="s">
        <v>239</v>
      </c>
      <c r="C23" s="272"/>
      <c r="D23" s="272"/>
      <c r="E23" s="6"/>
    </row>
    <row r="24" spans="1:5" ht="18.75">
      <c r="A24" s="273"/>
      <c r="B24" s="271" t="s">
        <v>240</v>
      </c>
      <c r="C24" s="275">
        <v>16330776761</v>
      </c>
      <c r="D24" s="272">
        <v>37524980328</v>
      </c>
      <c r="E24" s="6"/>
    </row>
    <row r="25" spans="1:5" ht="18.75">
      <c r="A25" s="270" t="s">
        <v>4</v>
      </c>
      <c r="B25" s="271" t="s">
        <v>120</v>
      </c>
      <c r="C25" s="272"/>
      <c r="D25" s="272"/>
      <c r="E25" s="6"/>
    </row>
    <row r="26" spans="1:5" ht="18.75">
      <c r="A26" s="270" t="s">
        <v>5</v>
      </c>
      <c r="B26" s="271" t="s">
        <v>241</v>
      </c>
      <c r="C26" s="272">
        <v>73200278232</v>
      </c>
      <c r="D26" s="272">
        <v>83200278232</v>
      </c>
      <c r="E26" s="6"/>
    </row>
    <row r="27" spans="1:5" ht="18.75">
      <c r="A27" s="270" t="s">
        <v>6</v>
      </c>
      <c r="B27" s="271" t="s">
        <v>242</v>
      </c>
      <c r="C27" s="272">
        <v>44442216000</v>
      </c>
      <c r="D27" s="272">
        <v>43020063040</v>
      </c>
      <c r="E27" s="4"/>
    </row>
    <row r="28" spans="1:5" ht="18.75">
      <c r="A28" s="270"/>
      <c r="B28" s="271"/>
      <c r="C28" s="272"/>
      <c r="D28" s="272"/>
      <c r="E28" s="6"/>
    </row>
    <row r="29" spans="1:5" ht="18.75">
      <c r="A29" s="269" t="s">
        <v>243</v>
      </c>
      <c r="B29" s="276" t="s">
        <v>244</v>
      </c>
      <c r="C29" s="268">
        <f>SUM(C11+C18)</f>
        <v>381631852507</v>
      </c>
      <c r="D29" s="268">
        <f>SUM(D11+D18)</f>
        <v>348204400486</v>
      </c>
      <c r="E29" s="4"/>
    </row>
    <row r="30" spans="1:5" ht="18.75">
      <c r="A30" s="269"/>
      <c r="B30" s="267"/>
      <c r="C30" s="268"/>
      <c r="D30" s="268"/>
      <c r="E30" s="4"/>
    </row>
    <row r="31" spans="1:5" ht="18.75">
      <c r="A31" s="269" t="s">
        <v>245</v>
      </c>
      <c r="B31" s="267" t="s">
        <v>246</v>
      </c>
      <c r="C31" s="268">
        <f>SUM(C32:C33)</f>
        <v>74571211173</v>
      </c>
      <c r="D31" s="268">
        <f>SUM(D32:D33)</f>
        <v>51169746917</v>
      </c>
      <c r="E31" s="6"/>
    </row>
    <row r="32" spans="1:5" ht="18.75">
      <c r="A32" s="270" t="s">
        <v>2</v>
      </c>
      <c r="B32" s="271" t="s">
        <v>247</v>
      </c>
      <c r="C32" s="272">
        <v>32532481398</v>
      </c>
      <c r="D32" s="272">
        <v>37744302693</v>
      </c>
      <c r="E32" s="6"/>
    </row>
    <row r="33" spans="1:5" ht="18.75">
      <c r="A33" s="270" t="s">
        <v>3</v>
      </c>
      <c r="B33" s="271" t="s">
        <v>248</v>
      </c>
      <c r="C33" s="272">
        <v>42038729775</v>
      </c>
      <c r="D33" s="272">
        <v>13425444224</v>
      </c>
      <c r="E33" s="6"/>
    </row>
    <row r="34" spans="1:5" ht="18.75">
      <c r="A34" s="269" t="s">
        <v>94</v>
      </c>
      <c r="B34" s="267" t="s">
        <v>157</v>
      </c>
      <c r="C34" s="268">
        <f>SUM(C35+C44)</f>
        <v>307060641334</v>
      </c>
      <c r="D34" s="268">
        <v>297034653569</v>
      </c>
      <c r="E34" s="6"/>
    </row>
    <row r="35" spans="1:5" ht="18.75">
      <c r="A35" s="270" t="s">
        <v>2</v>
      </c>
      <c r="B35" s="271" t="s">
        <v>249</v>
      </c>
      <c r="C35" s="268">
        <f>SUM(C36:C43)</f>
        <v>304891572395</v>
      </c>
      <c r="D35" s="268">
        <v>294498418736</v>
      </c>
      <c r="E35" s="4"/>
    </row>
    <row r="36" spans="1:5" ht="18.75">
      <c r="A36" s="269"/>
      <c r="B36" s="271" t="s">
        <v>250</v>
      </c>
      <c r="C36" s="272">
        <v>181460190000</v>
      </c>
      <c r="D36" s="272">
        <v>181490980000</v>
      </c>
      <c r="E36" s="4"/>
    </row>
    <row r="37" spans="1:5" ht="18.75">
      <c r="A37" s="273"/>
      <c r="B37" s="271" t="s">
        <v>251</v>
      </c>
      <c r="C37" s="272">
        <v>76818147100</v>
      </c>
      <c r="D37" s="272">
        <v>76827250400</v>
      </c>
      <c r="E37" s="6"/>
    </row>
    <row r="38" spans="1:5" ht="18.75">
      <c r="A38" s="273"/>
      <c r="B38" s="271" t="s">
        <v>252</v>
      </c>
      <c r="C38" s="272"/>
      <c r="D38" s="272"/>
      <c r="E38" s="6"/>
    </row>
    <row r="39" spans="1:5" ht="18.75">
      <c r="A39" s="273"/>
      <c r="B39" s="271" t="s">
        <v>253</v>
      </c>
      <c r="C39" s="272"/>
      <c r="D39" s="272"/>
      <c r="E39" s="6"/>
    </row>
    <row r="40" spans="1:5" ht="18.75">
      <c r="A40" s="273"/>
      <c r="B40" s="271" t="s">
        <v>254</v>
      </c>
      <c r="C40" s="272"/>
      <c r="D40" s="272"/>
      <c r="E40" s="6"/>
    </row>
    <row r="41" spans="1:5" ht="18.75">
      <c r="A41" s="270"/>
      <c r="B41" s="271" t="s">
        <v>255</v>
      </c>
      <c r="C41" s="272">
        <v>16249272905</v>
      </c>
      <c r="D41" s="272">
        <v>23205272103</v>
      </c>
      <c r="E41" s="6"/>
    </row>
    <row r="42" spans="1:5" ht="18.75">
      <c r="A42" s="269"/>
      <c r="B42" s="271" t="s">
        <v>256</v>
      </c>
      <c r="C42" s="272">
        <v>30363962390</v>
      </c>
      <c r="D42" s="272">
        <v>12820829543</v>
      </c>
      <c r="E42" s="6"/>
    </row>
    <row r="43" spans="1:5" ht="18.75">
      <c r="A43" s="269"/>
      <c r="B43" s="271" t="s">
        <v>257</v>
      </c>
      <c r="C43" s="268"/>
      <c r="D43" s="268"/>
      <c r="E43" s="6"/>
    </row>
    <row r="44" spans="1:5" ht="18.75">
      <c r="A44" s="270" t="s">
        <v>3</v>
      </c>
      <c r="B44" s="271" t="s">
        <v>258</v>
      </c>
      <c r="C44" s="268">
        <f>SUM(C45:C47)</f>
        <v>2169068939</v>
      </c>
      <c r="D44" s="268">
        <f>SUM(D45:D47)</f>
        <v>2690321523</v>
      </c>
      <c r="E44" s="6"/>
    </row>
    <row r="45" spans="1:5" ht="18.75">
      <c r="A45" s="269"/>
      <c r="B45" s="271" t="s">
        <v>259</v>
      </c>
      <c r="C45" s="272">
        <v>2169068939</v>
      </c>
      <c r="D45" s="272">
        <v>2690321523</v>
      </c>
      <c r="E45" s="6"/>
    </row>
    <row r="46" spans="1:5" ht="18.75">
      <c r="A46" s="269"/>
      <c r="B46" s="271" t="s">
        <v>260</v>
      </c>
      <c r="C46" s="268"/>
      <c r="D46" s="268"/>
      <c r="E46" s="6"/>
    </row>
    <row r="47" spans="1:5" ht="18.75">
      <c r="A47" s="269"/>
      <c r="B47" s="271" t="s">
        <v>261</v>
      </c>
      <c r="C47" s="268"/>
      <c r="D47" s="268"/>
      <c r="E47" s="6"/>
    </row>
    <row r="48" spans="1:5" ht="18.75">
      <c r="A48" s="269" t="s">
        <v>262</v>
      </c>
      <c r="B48" s="276" t="s">
        <v>263</v>
      </c>
      <c r="C48" s="268">
        <f>SUM(C31+C34)</f>
        <v>381631852507</v>
      </c>
      <c r="D48" s="268">
        <f>SUM(D31+D34)</f>
        <v>348204400486</v>
      </c>
      <c r="E48" s="6"/>
    </row>
    <row r="49" spans="1:5" ht="18.75">
      <c r="A49" s="247"/>
      <c r="B49" s="248"/>
      <c r="C49" s="246"/>
      <c r="D49" s="246"/>
      <c r="E49" s="6"/>
    </row>
    <row r="50" spans="1:5" ht="18.75">
      <c r="A50" s="247"/>
      <c r="B50" s="248"/>
      <c r="C50" s="246"/>
      <c r="D50" s="246"/>
      <c r="E50" s="6"/>
    </row>
    <row r="51" spans="1:5" ht="18.75">
      <c r="A51" s="247"/>
      <c r="B51" s="248"/>
      <c r="C51" s="246"/>
      <c r="D51" s="246"/>
      <c r="E51" s="6"/>
    </row>
    <row r="52" spans="1:5" ht="18.75">
      <c r="A52" s="247"/>
      <c r="B52" s="248"/>
      <c r="C52" s="246"/>
      <c r="D52" s="246"/>
      <c r="E52" s="6"/>
    </row>
    <row r="53" spans="1:5" ht="18.75">
      <c r="A53" s="247"/>
      <c r="B53" s="248"/>
      <c r="C53" s="246"/>
      <c r="D53" s="246"/>
      <c r="E53" s="6"/>
    </row>
    <row r="54" spans="1:5" ht="18.75">
      <c r="A54" s="247"/>
      <c r="B54" s="249" t="s">
        <v>341</v>
      </c>
      <c r="C54" s="249"/>
      <c r="D54" s="246"/>
      <c r="E54" s="246"/>
    </row>
    <row r="55" spans="1:5" ht="18.75">
      <c r="A55" s="247"/>
      <c r="B55" s="249"/>
      <c r="C55" s="249"/>
      <c r="D55" s="246"/>
      <c r="E55" s="246"/>
    </row>
    <row r="56" spans="1:5" ht="18.75">
      <c r="A56" s="250" t="s">
        <v>226</v>
      </c>
      <c r="B56" s="244" t="s">
        <v>264</v>
      </c>
      <c r="C56" s="245" t="s">
        <v>265</v>
      </c>
      <c r="D56" s="245" t="s">
        <v>266</v>
      </c>
      <c r="E56" s="251"/>
    </row>
    <row r="57" spans="1:5" ht="18.75">
      <c r="A57" s="270" t="s">
        <v>2</v>
      </c>
      <c r="B57" s="271" t="s">
        <v>267</v>
      </c>
      <c r="C57" s="277">
        <v>61100747856</v>
      </c>
      <c r="D57" s="277">
        <v>197011822938</v>
      </c>
      <c r="E57" s="6"/>
    </row>
    <row r="58" spans="1:5" ht="18.75">
      <c r="A58" s="270" t="s">
        <v>3</v>
      </c>
      <c r="B58" s="271" t="s">
        <v>268</v>
      </c>
      <c r="C58" s="277">
        <v>1132790</v>
      </c>
      <c r="D58" s="277">
        <v>1132790</v>
      </c>
      <c r="E58" s="6"/>
    </row>
    <row r="59" spans="1:5" ht="18.75">
      <c r="A59" s="270" t="s">
        <v>4</v>
      </c>
      <c r="B59" s="271" t="s">
        <v>269</v>
      </c>
      <c r="C59" s="272">
        <f>SUM(C57-C58)</f>
        <v>61099615066</v>
      </c>
      <c r="D59" s="272">
        <f>SUM(D57-D58)</f>
        <v>197010690148</v>
      </c>
      <c r="E59" s="6"/>
    </row>
    <row r="60" spans="1:5" ht="18.75">
      <c r="A60" s="270" t="s">
        <v>5</v>
      </c>
      <c r="B60" s="271" t="s">
        <v>270</v>
      </c>
      <c r="C60" s="272">
        <v>45339952208</v>
      </c>
      <c r="D60" s="272">
        <v>143918688822</v>
      </c>
      <c r="E60" s="252"/>
    </row>
    <row r="61" spans="1:5" ht="18.75">
      <c r="A61" s="270" t="s">
        <v>6</v>
      </c>
      <c r="B61" s="271" t="s">
        <v>271</v>
      </c>
      <c r="C61" s="275">
        <f>C59-C60</f>
        <v>15759662858</v>
      </c>
      <c r="D61" s="275">
        <f>D59-D60</f>
        <v>53092001326</v>
      </c>
      <c r="E61" s="252"/>
    </row>
    <row r="62" spans="1:5" ht="18.75">
      <c r="A62" s="270" t="s">
        <v>8</v>
      </c>
      <c r="B62" s="271" t="s">
        <v>272</v>
      </c>
      <c r="C62" s="272">
        <v>243615321</v>
      </c>
      <c r="D62" s="272">
        <v>2112462498</v>
      </c>
      <c r="E62" s="6"/>
    </row>
    <row r="63" spans="1:5" ht="18.75">
      <c r="A63" s="270" t="s">
        <v>188</v>
      </c>
      <c r="B63" s="271" t="s">
        <v>273</v>
      </c>
      <c r="C63" s="272">
        <v>1345801842</v>
      </c>
      <c r="D63" s="272">
        <v>2002650336</v>
      </c>
      <c r="E63" s="6"/>
    </row>
    <row r="64" spans="1:5" ht="18.75">
      <c r="A64" s="270" t="s">
        <v>189</v>
      </c>
      <c r="B64" s="271" t="s">
        <v>274</v>
      </c>
      <c r="C64" s="272">
        <v>823860536</v>
      </c>
      <c r="D64" s="272">
        <v>2430440815</v>
      </c>
      <c r="E64" s="6"/>
    </row>
    <row r="65" spans="1:5" ht="18.75">
      <c r="A65" s="270" t="s">
        <v>190</v>
      </c>
      <c r="B65" s="271" t="s">
        <v>275</v>
      </c>
      <c r="C65" s="272">
        <v>2928429787</v>
      </c>
      <c r="D65" s="272">
        <v>11486384928</v>
      </c>
      <c r="E65" s="6"/>
    </row>
    <row r="66" spans="1:5" ht="18.75">
      <c r="A66" s="270" t="s">
        <v>191</v>
      </c>
      <c r="B66" s="271" t="s">
        <v>276</v>
      </c>
      <c r="C66" s="272">
        <f>C61+C62-C63-C64-C65</f>
        <v>10905186014</v>
      </c>
      <c r="D66" s="272">
        <f>D61+D62-D63-D64-D65</f>
        <v>39284987745</v>
      </c>
      <c r="E66" s="6"/>
    </row>
    <row r="67" spans="1:5" ht="18.75">
      <c r="A67" s="270" t="s">
        <v>192</v>
      </c>
      <c r="B67" s="271" t="s">
        <v>277</v>
      </c>
      <c r="C67" s="272">
        <v>46083612</v>
      </c>
      <c r="D67" s="272">
        <v>556776723</v>
      </c>
      <c r="E67" s="6"/>
    </row>
    <row r="68" spans="1:5" ht="18.75">
      <c r="A68" s="270" t="s">
        <v>278</v>
      </c>
      <c r="B68" s="271" t="s">
        <v>279</v>
      </c>
      <c r="C68" s="272">
        <v>7098567</v>
      </c>
      <c r="D68" s="272">
        <v>362561015</v>
      </c>
      <c r="E68" s="6"/>
    </row>
    <row r="69" spans="1:5" ht="18.75">
      <c r="A69" s="270" t="s">
        <v>280</v>
      </c>
      <c r="B69" s="271" t="s">
        <v>281</v>
      </c>
      <c r="C69" s="275">
        <f>C67-C68</f>
        <v>38985045</v>
      </c>
      <c r="D69" s="275">
        <f>D67-D68</f>
        <v>194215708</v>
      </c>
      <c r="E69" s="6"/>
    </row>
    <row r="70" spans="1:5" ht="18.75">
      <c r="A70" s="270" t="s">
        <v>282</v>
      </c>
      <c r="B70" s="271" t="s">
        <v>283</v>
      </c>
      <c r="C70" s="272">
        <f>C66+C69</f>
        <v>10944171059</v>
      </c>
      <c r="D70" s="272">
        <f>D66+D69</f>
        <v>39479203453</v>
      </c>
      <c r="E70" s="6"/>
    </row>
    <row r="71" spans="1:5" ht="18.75">
      <c r="A71" s="270" t="s">
        <v>284</v>
      </c>
      <c r="B71" s="271" t="s">
        <v>285</v>
      </c>
      <c r="C71" s="272">
        <v>1540865919</v>
      </c>
      <c r="D71" s="272">
        <v>5538858114</v>
      </c>
      <c r="E71" s="6"/>
    </row>
    <row r="72" spans="1:5" ht="18.75">
      <c r="A72" s="270" t="s">
        <v>286</v>
      </c>
      <c r="B72" s="271" t="s">
        <v>287</v>
      </c>
      <c r="C72" s="278">
        <f>C70-C71</f>
        <v>9403305140</v>
      </c>
      <c r="D72" s="278">
        <f>D70-D71</f>
        <v>33940345339</v>
      </c>
      <c r="E72" s="6"/>
    </row>
    <row r="73" spans="1:5" ht="18.75">
      <c r="A73" s="270" t="s">
        <v>288</v>
      </c>
      <c r="B73" s="271" t="s">
        <v>289</v>
      </c>
      <c r="C73" s="279">
        <f>C72/18149098</f>
        <v>518.1141861705744</v>
      </c>
      <c r="D73" s="279">
        <f>D72/18149098</f>
        <v>1870.084416261348</v>
      </c>
      <c r="E73" s="6"/>
    </row>
    <row r="74" spans="1:5" ht="18.75">
      <c r="A74" s="270" t="s">
        <v>290</v>
      </c>
      <c r="B74" s="271" t="s">
        <v>291</v>
      </c>
      <c r="C74" s="280"/>
      <c r="D74" s="281">
        <v>800</v>
      </c>
      <c r="E74" s="6"/>
    </row>
    <row r="75" spans="1:5" ht="18.75">
      <c r="A75" s="253"/>
      <c r="B75" s="254"/>
      <c r="C75" s="255"/>
      <c r="D75" s="255"/>
      <c r="E75" s="6"/>
    </row>
    <row r="76" spans="1:5" ht="19.5">
      <c r="A76" s="5"/>
      <c r="B76" s="256"/>
      <c r="C76" s="14" t="s">
        <v>342</v>
      </c>
      <c r="D76" s="14"/>
      <c r="E76" s="6"/>
    </row>
    <row r="77" spans="1:5" ht="21">
      <c r="A77" s="257" t="s">
        <v>292</v>
      </c>
      <c r="B77" s="258"/>
      <c r="C77" s="259"/>
      <c r="D77" s="264" t="s">
        <v>293</v>
      </c>
      <c r="E77" s="264"/>
    </row>
    <row r="78" spans="1:5" ht="18.75">
      <c r="A78" s="260"/>
      <c r="B78" s="258"/>
      <c r="C78" s="5"/>
      <c r="D78" s="260"/>
      <c r="E78" s="5"/>
    </row>
    <row r="79" spans="1:5" ht="19.5">
      <c r="A79" s="260"/>
      <c r="B79" s="261"/>
      <c r="C79" s="260"/>
      <c r="D79" s="260"/>
      <c r="E79" s="5"/>
    </row>
    <row r="80" spans="1:5" ht="18">
      <c r="A80" s="260"/>
      <c r="B80" s="260"/>
      <c r="C80" s="260"/>
      <c r="D80" s="260"/>
      <c r="E80" s="260"/>
    </row>
    <row r="81" spans="1:5" ht="18.75">
      <c r="A81" s="5"/>
      <c r="B81" s="5"/>
      <c r="C81" s="5"/>
      <c r="D81" s="6"/>
      <c r="E81" s="6"/>
    </row>
    <row r="82" spans="1:5" ht="21">
      <c r="A82" s="262" t="s">
        <v>294</v>
      </c>
      <c r="B82" s="5"/>
      <c r="C82" s="259"/>
      <c r="D82" s="262" t="s">
        <v>221</v>
      </c>
      <c r="E82" s="260"/>
    </row>
    <row r="83" spans="1:5" ht="18.75">
      <c r="A83" s="5"/>
      <c r="B83" s="5"/>
      <c r="C83" s="5"/>
      <c r="D83" s="6"/>
      <c r="E83" s="6"/>
    </row>
  </sheetData>
  <mergeCells count="2">
    <mergeCell ref="A5:D5"/>
    <mergeCell ref="D77:E77"/>
  </mergeCells>
  <printOptions/>
  <pageMargins left="0" right="0.3937007874015748" top="0.3937007874015748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43">
      <selection activeCell="F50" sqref="F50"/>
    </sheetView>
  </sheetViews>
  <sheetFormatPr defaultColWidth="8.796875" defaultRowHeight="15"/>
  <cols>
    <col min="1" max="1" width="3.19921875" style="0" customWidth="1"/>
    <col min="3" max="3" width="20.59765625" style="0" customWidth="1"/>
    <col min="6" max="6" width="15.8984375" style="0" customWidth="1"/>
    <col min="7" max="7" width="20.09765625" style="0" customWidth="1"/>
    <col min="8" max="8" width="29.09765625" style="0" customWidth="1"/>
  </cols>
  <sheetData>
    <row r="1" spans="1:8" ht="16.5">
      <c r="A1" s="15" t="s">
        <v>0</v>
      </c>
      <c r="B1" s="16"/>
      <c r="C1" s="16"/>
      <c r="D1" s="16"/>
      <c r="E1" s="16"/>
      <c r="F1" s="16"/>
      <c r="G1" s="16"/>
      <c r="H1" s="16"/>
    </row>
    <row r="2" spans="1:8" ht="16.5">
      <c r="A2" s="17" t="s">
        <v>9</v>
      </c>
      <c r="B2" s="18"/>
      <c r="C2" s="18"/>
      <c r="D2" s="18"/>
      <c r="E2" s="18"/>
      <c r="F2" s="18"/>
      <c r="G2" s="18"/>
      <c r="H2" s="18"/>
    </row>
    <row r="3" spans="1:8" ht="16.5">
      <c r="A3" s="18" t="s">
        <v>10</v>
      </c>
      <c r="B3" s="18"/>
      <c r="C3" s="18"/>
      <c r="D3" s="18"/>
      <c r="E3" s="18"/>
      <c r="F3" s="18"/>
      <c r="G3" s="18"/>
      <c r="H3" s="18"/>
    </row>
    <row r="4" spans="1:8" ht="17.25" thickBot="1">
      <c r="A4" s="19" t="s">
        <v>297</v>
      </c>
      <c r="B4" s="19"/>
      <c r="C4" s="19"/>
      <c r="D4" s="19"/>
      <c r="E4" s="19"/>
      <c r="F4" s="19"/>
      <c r="G4" s="19"/>
      <c r="H4" s="19"/>
    </row>
    <row r="5" spans="1:8" ht="18.75">
      <c r="A5" s="265" t="s">
        <v>313</v>
      </c>
      <c r="B5" s="265"/>
      <c r="C5" s="265"/>
      <c r="D5" s="265"/>
      <c r="E5" s="265"/>
      <c r="F5" s="265"/>
      <c r="G5" s="265"/>
      <c r="H5" s="265"/>
    </row>
    <row r="6" spans="1:8" ht="16.5">
      <c r="A6" s="266" t="s">
        <v>299</v>
      </c>
      <c r="B6" s="266"/>
      <c r="C6" s="266"/>
      <c r="D6" s="266"/>
      <c r="E6" s="266"/>
      <c r="F6" s="266"/>
      <c r="G6" s="266"/>
      <c r="H6" s="24"/>
    </row>
    <row r="7" spans="1:8" ht="16.5">
      <c r="A7" s="178"/>
      <c r="B7" s="178"/>
      <c r="C7" s="178"/>
      <c r="D7" s="178"/>
      <c r="E7" s="178"/>
      <c r="F7" s="178"/>
      <c r="G7" s="178"/>
      <c r="H7" s="24"/>
    </row>
    <row r="8" spans="1:8" ht="31.5">
      <c r="A8" s="207" t="s">
        <v>13</v>
      </c>
      <c r="B8" s="207"/>
      <c r="C8" s="207"/>
      <c r="D8" s="208" t="s">
        <v>14</v>
      </c>
      <c r="E8" s="208" t="s">
        <v>15</v>
      </c>
      <c r="F8" s="209" t="s">
        <v>299</v>
      </c>
      <c r="G8" s="209" t="s">
        <v>300</v>
      </c>
      <c r="H8" s="210"/>
    </row>
    <row r="9" spans="1:8" ht="16.5">
      <c r="A9" s="211"/>
      <c r="B9" s="211"/>
      <c r="C9" s="211"/>
      <c r="D9" s="211"/>
      <c r="E9" s="211"/>
      <c r="F9" s="212"/>
      <c r="G9" s="212"/>
      <c r="H9" s="213"/>
    </row>
    <row r="10" spans="1:8" ht="16.5">
      <c r="A10" s="214" t="s">
        <v>2</v>
      </c>
      <c r="B10" s="37" t="s">
        <v>267</v>
      </c>
      <c r="C10" s="37"/>
      <c r="D10" s="215" t="s">
        <v>18</v>
      </c>
      <c r="E10" s="54" t="s">
        <v>314</v>
      </c>
      <c r="F10" s="216">
        <v>197011822938</v>
      </c>
      <c r="G10" s="216">
        <v>157447131174</v>
      </c>
      <c r="H10" s="216"/>
    </row>
    <row r="11" spans="1:8" ht="16.5">
      <c r="A11" s="217"/>
      <c r="B11" s="218"/>
      <c r="C11" s="218"/>
      <c r="D11" s="219"/>
      <c r="E11" s="220"/>
      <c r="F11" s="221"/>
      <c r="G11" s="222"/>
      <c r="H11" s="223"/>
    </row>
    <row r="12" spans="1:8" ht="16.5">
      <c r="A12" s="214" t="s">
        <v>3</v>
      </c>
      <c r="B12" s="37" t="s">
        <v>268</v>
      </c>
      <c r="C12" s="37"/>
      <c r="D12" s="215" t="s">
        <v>25</v>
      </c>
      <c r="E12" s="54"/>
      <c r="F12" s="216">
        <v>1132790</v>
      </c>
      <c r="G12" s="216"/>
      <c r="H12" s="216"/>
    </row>
    <row r="13" spans="1:8" ht="16.5">
      <c r="A13" s="217"/>
      <c r="B13" s="218"/>
      <c r="C13" s="218"/>
      <c r="D13" s="219"/>
      <c r="E13" s="220"/>
      <c r="F13" s="222"/>
      <c r="G13" s="222"/>
      <c r="H13" s="223"/>
    </row>
    <row r="14" spans="1:8" ht="16.5">
      <c r="A14" s="214" t="s">
        <v>4</v>
      </c>
      <c r="B14" s="37" t="s">
        <v>315</v>
      </c>
      <c r="C14" s="37"/>
      <c r="D14" s="54">
        <v>10</v>
      </c>
      <c r="E14" s="54" t="s">
        <v>314</v>
      </c>
      <c r="F14" s="216">
        <f>F10-F12</f>
        <v>197010690148</v>
      </c>
      <c r="G14" s="216">
        <f>G10-G12</f>
        <v>157447131174</v>
      </c>
      <c r="H14" s="216"/>
    </row>
    <row r="15" spans="1:8" ht="16.5">
      <c r="A15" s="217"/>
      <c r="B15" s="218"/>
      <c r="C15" s="218"/>
      <c r="D15" s="220"/>
      <c r="E15" s="220"/>
      <c r="F15" s="222"/>
      <c r="G15" s="222"/>
      <c r="H15" s="223"/>
    </row>
    <row r="16" spans="1:8" ht="16.5">
      <c r="A16" s="214" t="s">
        <v>5</v>
      </c>
      <c r="B16" s="37" t="s">
        <v>316</v>
      </c>
      <c r="C16" s="37"/>
      <c r="D16" s="54">
        <v>11</v>
      </c>
      <c r="E16" s="54" t="s">
        <v>317</v>
      </c>
      <c r="F16" s="216">
        <v>143918688822</v>
      </c>
      <c r="G16" s="216">
        <v>108538541258</v>
      </c>
      <c r="H16" s="216"/>
    </row>
    <row r="17" spans="1:8" ht="16.5">
      <c r="A17" s="217"/>
      <c r="B17" s="218"/>
      <c r="C17" s="218"/>
      <c r="D17" s="220"/>
      <c r="E17" s="220"/>
      <c r="F17" s="222"/>
      <c r="G17" s="222"/>
      <c r="H17" s="223"/>
    </row>
    <row r="18" spans="1:8" ht="16.5">
      <c r="A18" s="214" t="s">
        <v>6</v>
      </c>
      <c r="B18" s="37" t="s">
        <v>318</v>
      </c>
      <c r="C18" s="37"/>
      <c r="D18" s="54">
        <v>20</v>
      </c>
      <c r="E18" s="54"/>
      <c r="F18" s="216">
        <f>F14-F16</f>
        <v>53092001326</v>
      </c>
      <c r="G18" s="216">
        <f>G14-G16</f>
        <v>48908589916</v>
      </c>
      <c r="H18" s="216"/>
    </row>
    <row r="19" spans="1:8" ht="16.5">
      <c r="A19" s="217"/>
      <c r="B19" s="218"/>
      <c r="C19" s="218"/>
      <c r="D19" s="220"/>
      <c r="E19" s="220"/>
      <c r="F19" s="221"/>
      <c r="G19" s="221"/>
      <c r="H19" s="224"/>
    </row>
    <row r="20" spans="1:8" ht="16.5">
      <c r="A20" s="214" t="s">
        <v>8</v>
      </c>
      <c r="B20" s="37" t="s">
        <v>319</v>
      </c>
      <c r="C20" s="37"/>
      <c r="D20" s="54">
        <v>21</v>
      </c>
      <c r="E20" s="54" t="s">
        <v>320</v>
      </c>
      <c r="F20" s="216">
        <v>2112462498</v>
      </c>
      <c r="G20" s="216">
        <v>2350358141</v>
      </c>
      <c r="H20" s="216"/>
    </row>
    <row r="21" spans="1:8" ht="16.5">
      <c r="A21" s="217"/>
      <c r="B21" s="218"/>
      <c r="C21" s="218"/>
      <c r="D21" s="220"/>
      <c r="E21" s="220"/>
      <c r="F21" s="221"/>
      <c r="G21" s="221"/>
      <c r="H21" s="224"/>
    </row>
    <row r="22" spans="1:8" ht="16.5">
      <c r="A22" s="214" t="s">
        <v>188</v>
      </c>
      <c r="B22" s="37" t="s">
        <v>321</v>
      </c>
      <c r="C22" s="37"/>
      <c r="D22" s="54">
        <v>22</v>
      </c>
      <c r="E22" s="54" t="s">
        <v>322</v>
      </c>
      <c r="F22" s="216">
        <v>2002650336</v>
      </c>
      <c r="G22" s="216">
        <v>1107902125</v>
      </c>
      <c r="H22" s="216"/>
    </row>
    <row r="23" spans="1:8" ht="16.5">
      <c r="A23" s="44"/>
      <c r="B23" s="49" t="s">
        <v>323</v>
      </c>
      <c r="C23" s="49"/>
      <c r="D23" s="47">
        <v>23</v>
      </c>
      <c r="E23" s="47"/>
      <c r="F23" s="225">
        <v>1328159302</v>
      </c>
      <c r="G23" s="225">
        <v>718576316</v>
      </c>
      <c r="H23" s="225"/>
    </row>
    <row r="24" spans="1:8" ht="16.5">
      <c r="A24" s="226"/>
      <c r="B24" s="227"/>
      <c r="C24" s="227"/>
      <c r="D24" s="228"/>
      <c r="E24" s="228"/>
      <c r="F24" s="221"/>
      <c r="G24" s="221"/>
      <c r="H24" s="224"/>
    </row>
    <row r="25" spans="1:8" ht="16.5">
      <c r="A25" s="214" t="s">
        <v>189</v>
      </c>
      <c r="B25" s="37" t="s">
        <v>324</v>
      </c>
      <c r="C25" s="37"/>
      <c r="D25" s="54">
        <v>24</v>
      </c>
      <c r="E25" s="54" t="s">
        <v>325</v>
      </c>
      <c r="F25" s="216">
        <v>2430440815</v>
      </c>
      <c r="G25" s="216">
        <v>2246232693</v>
      </c>
      <c r="H25" s="216"/>
    </row>
    <row r="26" spans="1:8" ht="16.5">
      <c r="A26" s="217"/>
      <c r="B26" s="218"/>
      <c r="C26" s="218"/>
      <c r="D26" s="220"/>
      <c r="E26" s="220"/>
      <c r="F26" s="221"/>
      <c r="G26" s="221"/>
      <c r="H26" s="224"/>
    </row>
    <row r="27" spans="1:8" ht="16.5">
      <c r="A27" s="214" t="s">
        <v>190</v>
      </c>
      <c r="B27" s="37" t="s">
        <v>275</v>
      </c>
      <c r="C27" s="37"/>
      <c r="D27" s="54">
        <v>25</v>
      </c>
      <c r="E27" s="54" t="s">
        <v>326</v>
      </c>
      <c r="F27" s="216">
        <v>11486384928</v>
      </c>
      <c r="G27" s="216">
        <v>8634854206</v>
      </c>
      <c r="H27" s="216"/>
    </row>
    <row r="28" spans="1:8" ht="16.5">
      <c r="A28" s="217"/>
      <c r="B28" s="218"/>
      <c r="C28" s="218"/>
      <c r="D28" s="220"/>
      <c r="E28" s="220"/>
      <c r="F28" s="221"/>
      <c r="G28" s="221"/>
      <c r="H28" s="224"/>
    </row>
    <row r="29" spans="1:8" ht="16.5">
      <c r="A29" s="214" t="s">
        <v>191</v>
      </c>
      <c r="B29" s="37" t="s">
        <v>327</v>
      </c>
      <c r="C29" s="37"/>
      <c r="D29" s="54">
        <v>30</v>
      </c>
      <c r="E29" s="54"/>
      <c r="F29" s="229">
        <f>F18+F20-F22-F25-F27</f>
        <v>39284987745</v>
      </c>
      <c r="G29" s="229">
        <f>G18+G20-G22-G25-G27</f>
        <v>39269959033</v>
      </c>
      <c r="H29" s="229"/>
    </row>
    <row r="30" spans="1:8" ht="16.5">
      <c r="A30" s="217"/>
      <c r="B30" s="218"/>
      <c r="C30" s="218"/>
      <c r="D30" s="220"/>
      <c r="E30" s="220"/>
      <c r="F30" s="221"/>
      <c r="G30" s="221"/>
      <c r="H30" s="224"/>
    </row>
    <row r="31" spans="1:8" ht="16.5">
      <c r="A31" s="214" t="s">
        <v>192</v>
      </c>
      <c r="B31" s="37" t="s">
        <v>328</v>
      </c>
      <c r="C31" s="37"/>
      <c r="D31" s="54">
        <v>31</v>
      </c>
      <c r="E31" s="54" t="s">
        <v>329</v>
      </c>
      <c r="F31" s="216">
        <v>556776723</v>
      </c>
      <c r="G31" s="216">
        <v>348184684</v>
      </c>
      <c r="H31" s="216"/>
    </row>
    <row r="32" spans="1:8" ht="16.5">
      <c r="A32" s="217"/>
      <c r="B32" s="218"/>
      <c r="C32" s="218"/>
      <c r="D32" s="220"/>
      <c r="E32" s="220"/>
      <c r="F32" s="221"/>
      <c r="G32" s="221"/>
      <c r="H32" s="224"/>
    </row>
    <row r="33" spans="1:8" ht="16.5">
      <c r="A33" s="214" t="s">
        <v>278</v>
      </c>
      <c r="B33" s="37" t="s">
        <v>330</v>
      </c>
      <c r="C33" s="37"/>
      <c r="D33" s="54">
        <v>32</v>
      </c>
      <c r="E33" s="54" t="s">
        <v>331</v>
      </c>
      <c r="F33" s="216">
        <v>362561015</v>
      </c>
      <c r="G33" s="216">
        <v>867470037</v>
      </c>
      <c r="H33" s="216"/>
    </row>
    <row r="34" spans="1:8" ht="16.5">
      <c r="A34" s="230"/>
      <c r="B34" s="231"/>
      <c r="C34" s="231"/>
      <c r="D34" s="232"/>
      <c r="E34" s="232"/>
      <c r="F34" s="233"/>
      <c r="G34" s="233"/>
      <c r="H34" s="224"/>
    </row>
    <row r="35" spans="1:8" ht="16.5">
      <c r="A35" s="214" t="s">
        <v>280</v>
      </c>
      <c r="B35" s="37" t="s">
        <v>332</v>
      </c>
      <c r="C35" s="37"/>
      <c r="D35" s="54">
        <v>40</v>
      </c>
      <c r="E35" s="54"/>
      <c r="F35" s="229">
        <f>F31-F33</f>
        <v>194215708</v>
      </c>
      <c r="G35" s="229">
        <f>G31-G33</f>
        <v>-519285353</v>
      </c>
      <c r="H35" s="229"/>
    </row>
    <row r="36" spans="1:8" ht="16.5">
      <c r="A36" s="217"/>
      <c r="B36" s="218"/>
      <c r="C36" s="218"/>
      <c r="D36" s="220"/>
      <c r="E36" s="220"/>
      <c r="F36" s="221"/>
      <c r="G36" s="221"/>
      <c r="H36" s="224"/>
    </row>
    <row r="37" spans="1:8" ht="16.5">
      <c r="A37" s="214" t="s">
        <v>282</v>
      </c>
      <c r="B37" s="37" t="s">
        <v>333</v>
      </c>
      <c r="C37" s="37"/>
      <c r="D37" s="54">
        <v>50</v>
      </c>
      <c r="E37" s="54"/>
      <c r="F37" s="229">
        <f>F29+F35</f>
        <v>39479203453</v>
      </c>
      <c r="G37" s="229">
        <f>G29+G35</f>
        <v>38750673680</v>
      </c>
      <c r="H37" s="229"/>
    </row>
    <row r="38" spans="1:8" ht="16.5">
      <c r="A38" s="217"/>
      <c r="B38" s="218"/>
      <c r="C38" s="218"/>
      <c r="D38" s="220"/>
      <c r="E38" s="220"/>
      <c r="F38" s="221"/>
      <c r="G38" s="221"/>
      <c r="H38" s="224"/>
    </row>
    <row r="39" spans="1:8" ht="16.5">
      <c r="A39" s="214" t="s">
        <v>284</v>
      </c>
      <c r="B39" s="37" t="s">
        <v>334</v>
      </c>
      <c r="C39" s="37"/>
      <c r="D39" s="54">
        <v>51</v>
      </c>
      <c r="E39" s="54" t="s">
        <v>139</v>
      </c>
      <c r="F39" s="216">
        <v>5538858114</v>
      </c>
      <c r="G39" s="216">
        <v>5538280808</v>
      </c>
      <c r="H39" s="216"/>
    </row>
    <row r="40" spans="1:8" ht="16.5">
      <c r="A40" s="217"/>
      <c r="B40" s="218"/>
      <c r="C40" s="218"/>
      <c r="D40" s="220"/>
      <c r="E40" s="220"/>
      <c r="F40" s="221"/>
      <c r="G40" s="221"/>
      <c r="H40" s="224"/>
    </row>
    <row r="41" spans="1:8" ht="16.5">
      <c r="A41" s="214" t="s">
        <v>286</v>
      </c>
      <c r="B41" s="37" t="s">
        <v>335</v>
      </c>
      <c r="C41" s="37"/>
      <c r="D41" s="54">
        <v>52</v>
      </c>
      <c r="E41" s="54"/>
      <c r="F41" s="216">
        <v>0</v>
      </c>
      <c r="G41" s="216"/>
      <c r="H41" s="216"/>
    </row>
    <row r="42" spans="1:8" ht="16.5">
      <c r="A42" s="217"/>
      <c r="B42" s="218"/>
      <c r="C42" s="218"/>
      <c r="D42" s="220"/>
      <c r="E42" s="220"/>
      <c r="F42" s="221"/>
      <c r="G42" s="221"/>
      <c r="H42" s="224"/>
    </row>
    <row r="43" spans="1:8" ht="16.5">
      <c r="A43" s="214" t="s">
        <v>288</v>
      </c>
      <c r="B43" s="37" t="s">
        <v>287</v>
      </c>
      <c r="C43" s="37"/>
      <c r="D43" s="54">
        <v>60</v>
      </c>
      <c r="E43" s="54"/>
      <c r="F43" s="216">
        <f>F37-F39-F41</f>
        <v>33940345339</v>
      </c>
      <c r="G43" s="216">
        <f>G37-G39</f>
        <v>33212392872</v>
      </c>
      <c r="H43" s="216"/>
    </row>
    <row r="44" spans="1:8" ht="16.5">
      <c r="A44" s="218"/>
      <c r="B44" s="218"/>
      <c r="C44" s="218"/>
      <c r="D44" s="220"/>
      <c r="E44" s="220"/>
      <c r="F44" s="234"/>
      <c r="G44" s="221"/>
      <c r="H44" s="235"/>
    </row>
    <row r="45" spans="1:8" ht="16.5">
      <c r="A45" s="236" t="s">
        <v>290</v>
      </c>
      <c r="B45" s="27" t="s">
        <v>289</v>
      </c>
      <c r="C45" s="27"/>
      <c r="D45" s="178">
        <v>70</v>
      </c>
      <c r="E45" s="178" t="s">
        <v>336</v>
      </c>
      <c r="F45" s="237">
        <f>F43/18149098</f>
        <v>1870.084416261348</v>
      </c>
      <c r="G45" s="216">
        <v>2653</v>
      </c>
      <c r="H45" s="238"/>
    </row>
    <row r="46" spans="1:8" ht="16.5">
      <c r="A46" s="18"/>
      <c r="B46" s="18"/>
      <c r="C46" s="18"/>
      <c r="D46" s="18"/>
      <c r="E46" s="18"/>
      <c r="F46" s="239"/>
      <c r="G46" s="240"/>
      <c r="H46" s="240"/>
    </row>
    <row r="47" spans="1:7" ht="16.5">
      <c r="A47" s="171"/>
      <c r="B47" s="171"/>
      <c r="C47" s="171"/>
      <c r="D47" s="171"/>
      <c r="E47" s="171" t="s">
        <v>337</v>
      </c>
      <c r="F47" s="171"/>
      <c r="G47" s="171"/>
    </row>
    <row r="48" spans="1:7" ht="16.5">
      <c r="A48" s="241"/>
      <c r="B48" s="241"/>
      <c r="C48" s="241"/>
      <c r="D48" s="241"/>
      <c r="E48" s="241"/>
      <c r="F48" s="241"/>
      <c r="G48" s="241"/>
    </row>
    <row r="49" spans="1:7" ht="16.5">
      <c r="A49" s="241"/>
      <c r="B49" s="241"/>
      <c r="C49" s="241"/>
      <c r="D49" s="241"/>
      <c r="E49" s="241"/>
      <c r="F49" s="241"/>
      <c r="G49" s="241"/>
    </row>
    <row r="50" spans="1:7" ht="16.5">
      <c r="A50" s="241"/>
      <c r="B50" s="241"/>
      <c r="C50" s="241"/>
      <c r="D50" s="241"/>
      <c r="E50" s="241"/>
      <c r="F50" s="241"/>
      <c r="G50" s="241"/>
    </row>
    <row r="51" spans="1:7" ht="16.5">
      <c r="A51" s="241"/>
      <c r="B51" s="241"/>
      <c r="C51" s="241"/>
      <c r="D51" s="241"/>
      <c r="E51" s="241"/>
      <c r="F51" s="241"/>
      <c r="G51" s="241"/>
    </row>
    <row r="52" spans="1:7" ht="16.5">
      <c r="A52" s="241"/>
      <c r="B52" s="241"/>
      <c r="C52" s="241"/>
      <c r="D52" s="241"/>
      <c r="E52" s="241"/>
      <c r="F52" s="241"/>
      <c r="G52" s="241"/>
    </row>
    <row r="53" spans="1:7" ht="16.5">
      <c r="A53" s="241"/>
      <c r="B53" s="241"/>
      <c r="C53" s="241"/>
      <c r="D53" s="241"/>
      <c r="E53" s="241"/>
      <c r="F53" s="241"/>
      <c r="G53" s="241"/>
    </row>
    <row r="54" spans="1:7" ht="16.5">
      <c r="A54" s="242" t="s">
        <v>338</v>
      </c>
      <c r="B54" s="242"/>
      <c r="C54" s="242"/>
      <c r="D54" s="242"/>
      <c r="E54" s="242"/>
      <c r="F54" s="242"/>
      <c r="G54" s="242"/>
    </row>
    <row r="55" spans="1:7" ht="16.5">
      <c r="A55" s="243" t="s">
        <v>339</v>
      </c>
      <c r="B55" s="243"/>
      <c r="C55" s="243"/>
      <c r="D55" s="243"/>
      <c r="E55" s="243"/>
      <c r="F55" s="243"/>
      <c r="G55" s="243"/>
    </row>
    <row r="56" spans="1:8" ht="16.5">
      <c r="A56" s="75"/>
      <c r="B56" s="25"/>
      <c r="C56" s="75"/>
      <c r="D56" s="18"/>
      <c r="E56" s="18"/>
      <c r="F56" s="18"/>
      <c r="G56" s="25"/>
      <c r="H56" s="25"/>
    </row>
  </sheetData>
  <mergeCells count="2">
    <mergeCell ref="A5:H5"/>
    <mergeCell ref="A6:G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67">
      <selection activeCell="D30" sqref="D29:D30"/>
    </sheetView>
  </sheetViews>
  <sheetFormatPr defaultColWidth="8.796875" defaultRowHeight="15"/>
  <cols>
    <col min="1" max="1" width="4.5" style="0" customWidth="1"/>
    <col min="2" max="2" width="35.69921875" style="0" customWidth="1"/>
    <col min="3" max="3" width="0.40625" style="0" customWidth="1"/>
    <col min="5" max="5" width="7.59765625" style="0" customWidth="1"/>
    <col min="6" max="6" width="17.09765625" style="0" customWidth="1"/>
    <col min="7" max="7" width="16.69921875" style="0" customWidth="1"/>
  </cols>
  <sheetData>
    <row r="1" spans="1:7" ht="16.5">
      <c r="A1" s="15" t="s">
        <v>0</v>
      </c>
      <c r="B1" s="16"/>
      <c r="C1" s="16"/>
      <c r="D1" s="16"/>
      <c r="E1" s="16"/>
      <c r="F1" s="16"/>
      <c r="G1" s="16"/>
    </row>
    <row r="2" spans="1:7" ht="16.5">
      <c r="A2" s="17" t="s">
        <v>9</v>
      </c>
      <c r="B2" s="18"/>
      <c r="C2" s="18"/>
      <c r="D2" s="18"/>
      <c r="E2" s="18"/>
      <c r="F2" s="18"/>
      <c r="G2" s="18"/>
    </row>
    <row r="3" spans="1:7" ht="16.5">
      <c r="A3" s="18" t="s">
        <v>10</v>
      </c>
      <c r="B3" s="18"/>
      <c r="C3" s="18"/>
      <c r="D3" s="18"/>
      <c r="E3" s="18"/>
      <c r="F3" s="18"/>
      <c r="G3" s="18"/>
    </row>
    <row r="4" spans="1:7" ht="17.25" thickBot="1">
      <c r="A4" s="19" t="s">
        <v>297</v>
      </c>
      <c r="B4" s="19"/>
      <c r="C4" s="19"/>
      <c r="D4" s="19"/>
      <c r="E4" s="19"/>
      <c r="F4" s="19"/>
      <c r="G4" s="19"/>
    </row>
    <row r="5" spans="1:7" ht="16.5">
      <c r="A5" s="20"/>
      <c r="B5" s="21"/>
      <c r="C5" s="21"/>
      <c r="D5" s="21"/>
      <c r="E5" s="21"/>
      <c r="F5" s="21"/>
      <c r="G5" s="21"/>
    </row>
    <row r="6" spans="1:7" ht="16.5">
      <c r="A6" s="20"/>
      <c r="B6" s="21"/>
      <c r="C6" s="21"/>
      <c r="D6" s="21"/>
      <c r="E6" s="21"/>
      <c r="F6" s="21"/>
      <c r="G6" s="21"/>
    </row>
    <row r="7" spans="1:7" ht="18.75">
      <c r="A7" s="11" t="s">
        <v>11</v>
      </c>
      <c r="B7" s="22"/>
      <c r="C7" s="14"/>
      <c r="D7" s="22"/>
      <c r="E7" s="22"/>
      <c r="F7" s="22"/>
      <c r="G7" s="22"/>
    </row>
    <row r="8" spans="1:7" ht="16.5">
      <c r="A8" s="23" t="s">
        <v>12</v>
      </c>
      <c r="B8" s="23"/>
      <c r="C8" s="24"/>
      <c r="D8" s="24"/>
      <c r="E8" s="24"/>
      <c r="F8" s="178"/>
      <c r="G8" s="24"/>
    </row>
    <row r="9" spans="1:7" ht="16.5">
      <c r="A9" s="23" t="s">
        <v>298</v>
      </c>
      <c r="B9" s="24"/>
      <c r="C9" s="24"/>
      <c r="D9" s="24"/>
      <c r="E9" s="24"/>
      <c r="F9" s="24"/>
      <c r="G9" s="24"/>
    </row>
    <row r="10" spans="1:7" ht="16.5">
      <c r="A10" s="179"/>
      <c r="B10" s="179"/>
      <c r="C10" s="179"/>
      <c r="D10" s="179"/>
      <c r="E10" s="179"/>
      <c r="F10" s="179"/>
      <c r="G10" s="179"/>
    </row>
    <row r="11" spans="1:7" ht="16.5">
      <c r="A11" s="26"/>
      <c r="B11" s="26"/>
      <c r="C11" s="26"/>
      <c r="D11" s="26"/>
      <c r="E11" s="26"/>
      <c r="F11" s="27"/>
      <c r="G11" s="26"/>
    </row>
    <row r="12" spans="1:7" ht="28.5">
      <c r="A12" s="28" t="s">
        <v>13</v>
      </c>
      <c r="B12" s="28"/>
      <c r="C12" s="28"/>
      <c r="D12" s="32" t="s">
        <v>14</v>
      </c>
      <c r="E12" s="32" t="s">
        <v>15</v>
      </c>
      <c r="F12" s="180" t="s">
        <v>299</v>
      </c>
      <c r="G12" s="181" t="s">
        <v>300</v>
      </c>
    </row>
    <row r="13" spans="1:7" ht="16.5">
      <c r="A13" s="31"/>
      <c r="B13" s="32"/>
      <c r="C13" s="32"/>
      <c r="D13" s="33"/>
      <c r="E13" s="33"/>
      <c r="F13" s="33"/>
      <c r="G13" s="34"/>
    </row>
    <row r="14" spans="1:7" ht="15.75" customHeight="1">
      <c r="A14" s="35" t="s">
        <v>1</v>
      </c>
      <c r="B14" s="76" t="s">
        <v>16</v>
      </c>
      <c r="C14" s="76"/>
      <c r="D14" s="36"/>
      <c r="E14" s="36"/>
      <c r="F14" s="36"/>
      <c r="G14" s="37"/>
    </row>
    <row r="15" spans="1:7" ht="23.25" customHeight="1">
      <c r="A15" s="38" t="s">
        <v>2</v>
      </c>
      <c r="B15" s="39" t="s">
        <v>17</v>
      </c>
      <c r="C15" s="39"/>
      <c r="D15" s="40" t="s">
        <v>18</v>
      </c>
      <c r="E15" s="41"/>
      <c r="F15" s="42">
        <v>39479203453</v>
      </c>
      <c r="G15" s="42">
        <v>38750673680</v>
      </c>
    </row>
    <row r="16" spans="1:7" ht="20.25" customHeight="1">
      <c r="A16" s="38" t="s">
        <v>3</v>
      </c>
      <c r="B16" s="39" t="s">
        <v>19</v>
      </c>
      <c r="C16" s="39"/>
      <c r="D16" s="43"/>
      <c r="E16" s="41"/>
      <c r="F16" s="42"/>
      <c r="G16" s="42"/>
    </row>
    <row r="17" spans="1:7" ht="18.75" customHeight="1">
      <c r="A17" s="44" t="s">
        <v>20</v>
      </c>
      <c r="B17" s="45" t="s">
        <v>21</v>
      </c>
      <c r="C17" s="45"/>
      <c r="D17" s="46" t="s">
        <v>22</v>
      </c>
      <c r="E17" s="47" t="s">
        <v>23</v>
      </c>
      <c r="F17" s="48">
        <v>5530949855</v>
      </c>
      <c r="G17" s="48">
        <v>5300532664</v>
      </c>
    </row>
    <row r="18" spans="1:7" ht="16.5" customHeight="1">
      <c r="A18" s="44" t="s">
        <v>20</v>
      </c>
      <c r="B18" s="45" t="s">
        <v>24</v>
      </c>
      <c r="C18" s="45"/>
      <c r="D18" s="46" t="s">
        <v>25</v>
      </c>
      <c r="E18" s="49"/>
      <c r="F18" s="48">
        <v>0</v>
      </c>
      <c r="G18" s="48"/>
    </row>
    <row r="19" spans="1:7" ht="17.25" customHeight="1">
      <c r="A19" s="44" t="s">
        <v>20</v>
      </c>
      <c r="B19" s="77" t="s">
        <v>26</v>
      </c>
      <c r="C19" s="77"/>
      <c r="D19" s="46" t="s">
        <v>27</v>
      </c>
      <c r="E19" s="49"/>
      <c r="F19" s="48">
        <v>0</v>
      </c>
      <c r="G19" s="48"/>
    </row>
    <row r="20" spans="1:7" ht="15.75" customHeight="1">
      <c r="A20" s="44" t="s">
        <v>20</v>
      </c>
      <c r="B20" s="45" t="s">
        <v>28</v>
      </c>
      <c r="C20" s="45"/>
      <c r="D20" s="46" t="s">
        <v>29</v>
      </c>
      <c r="E20" s="47"/>
      <c r="F20" s="48"/>
      <c r="G20" s="48">
        <v>-1190827117</v>
      </c>
    </row>
    <row r="21" spans="1:7" ht="19.5" customHeight="1">
      <c r="A21" s="44" t="s">
        <v>20</v>
      </c>
      <c r="B21" s="45" t="s">
        <v>30</v>
      </c>
      <c r="C21" s="45"/>
      <c r="D21" s="46" t="s">
        <v>31</v>
      </c>
      <c r="E21" s="47"/>
      <c r="F21" s="48">
        <v>1328159302</v>
      </c>
      <c r="G21" s="48">
        <v>718576316</v>
      </c>
    </row>
    <row r="22" spans="1:7" ht="36.75" customHeight="1">
      <c r="A22" s="50" t="s">
        <v>4</v>
      </c>
      <c r="B22" s="78" t="s">
        <v>32</v>
      </c>
      <c r="C22" s="78"/>
      <c r="D22" s="40" t="s">
        <v>33</v>
      </c>
      <c r="E22" s="41"/>
      <c r="F22" s="42">
        <f>SUM(F15:F21)</f>
        <v>46338312610</v>
      </c>
      <c r="G22" s="42">
        <f>SUM(G15:G21)</f>
        <v>43578955543</v>
      </c>
    </row>
    <row r="23" spans="1:7" ht="18.75" customHeight="1">
      <c r="A23" s="44" t="s">
        <v>20</v>
      </c>
      <c r="B23" s="45" t="s">
        <v>34</v>
      </c>
      <c r="C23" s="45"/>
      <c r="D23" s="46" t="s">
        <v>35</v>
      </c>
      <c r="E23" s="49"/>
      <c r="F23" s="48">
        <v>-3135403292</v>
      </c>
      <c r="G23" s="48">
        <v>-52772822906</v>
      </c>
    </row>
    <row r="24" spans="1:7" ht="17.25" customHeight="1">
      <c r="A24" s="44" t="s">
        <v>20</v>
      </c>
      <c r="B24" s="45" t="s">
        <v>36</v>
      </c>
      <c r="C24" s="45"/>
      <c r="D24" s="47">
        <v>10</v>
      </c>
      <c r="E24" s="49"/>
      <c r="F24" s="48">
        <v>-47335031587</v>
      </c>
      <c r="G24" s="48">
        <v>-17275902866</v>
      </c>
    </row>
    <row r="25" spans="1:7" ht="21.75" customHeight="1">
      <c r="A25" s="44" t="s">
        <v>20</v>
      </c>
      <c r="B25" s="45" t="s">
        <v>37</v>
      </c>
      <c r="C25" s="45"/>
      <c r="D25" s="47">
        <v>11</v>
      </c>
      <c r="E25" s="49"/>
      <c r="F25" s="48">
        <v>-9168260317</v>
      </c>
      <c r="G25" s="48">
        <v>2201274652</v>
      </c>
    </row>
    <row r="26" spans="1:7" ht="15" customHeight="1">
      <c r="A26" s="44" t="s">
        <v>20</v>
      </c>
      <c r="B26" s="45" t="s">
        <v>38</v>
      </c>
      <c r="C26" s="45"/>
      <c r="D26" s="47">
        <v>12</v>
      </c>
      <c r="E26" s="49"/>
      <c r="F26" s="48"/>
      <c r="G26" s="48">
        <v>66905530</v>
      </c>
    </row>
    <row r="27" spans="1:7" ht="18" customHeight="1">
      <c r="A27" s="44" t="s">
        <v>20</v>
      </c>
      <c r="B27" s="45" t="s">
        <v>39</v>
      </c>
      <c r="C27" s="45"/>
      <c r="D27" s="47">
        <v>13</v>
      </c>
      <c r="E27" s="47"/>
      <c r="F27" s="48">
        <v>-1328159302</v>
      </c>
      <c r="G27" s="48">
        <v>-718576316</v>
      </c>
    </row>
    <row r="28" spans="1:7" ht="18" customHeight="1">
      <c r="A28" s="44" t="s">
        <v>20</v>
      </c>
      <c r="B28" s="77" t="s">
        <v>40</v>
      </c>
      <c r="C28" s="77"/>
      <c r="D28" s="47">
        <v>14</v>
      </c>
      <c r="E28" s="47" t="s">
        <v>41</v>
      </c>
      <c r="F28" s="48">
        <v>-6310576502</v>
      </c>
      <c r="G28" s="48">
        <v>-10384897777</v>
      </c>
    </row>
    <row r="29" spans="1:7" ht="19.5" customHeight="1">
      <c r="A29" s="44" t="s">
        <v>20</v>
      </c>
      <c r="B29" s="77" t="s">
        <v>311</v>
      </c>
      <c r="C29" s="77"/>
      <c r="D29" s="47">
        <v>15</v>
      </c>
      <c r="E29" s="47"/>
      <c r="F29" s="48">
        <v>1422152960</v>
      </c>
      <c r="G29" s="48">
        <v>15562453750</v>
      </c>
    </row>
    <row r="30" spans="1:7" ht="18.75" customHeight="1">
      <c r="A30" s="44" t="s">
        <v>20</v>
      </c>
      <c r="B30" s="77" t="s">
        <v>42</v>
      </c>
      <c r="C30" s="77"/>
      <c r="D30" s="47">
        <v>16</v>
      </c>
      <c r="E30" s="47"/>
      <c r="F30" s="48">
        <v>-2349204904</v>
      </c>
      <c r="G30" s="51">
        <v>-64488113503</v>
      </c>
    </row>
    <row r="31" spans="1:7" ht="33" customHeight="1">
      <c r="A31" s="52"/>
      <c r="B31" s="78" t="s">
        <v>312</v>
      </c>
      <c r="C31" s="78"/>
      <c r="D31" s="43">
        <v>20</v>
      </c>
      <c r="E31" s="41"/>
      <c r="F31" s="68">
        <f>SUM(F22:F30)</f>
        <v>-21866170334</v>
      </c>
      <c r="G31" s="53">
        <f>SUM(G22:G30)</f>
        <v>-84230723893</v>
      </c>
    </row>
    <row r="32" spans="1:7" ht="16.5">
      <c r="A32" s="52"/>
      <c r="B32" s="39"/>
      <c r="C32" s="39"/>
      <c r="D32" s="43"/>
      <c r="E32" s="41"/>
      <c r="F32" s="42"/>
      <c r="G32" s="42"/>
    </row>
    <row r="33" spans="1:7" ht="22.5" customHeight="1">
      <c r="A33" s="35" t="s">
        <v>7</v>
      </c>
      <c r="B33" s="76" t="s">
        <v>43</v>
      </c>
      <c r="C33" s="76"/>
      <c r="D33" s="54"/>
      <c r="E33" s="36"/>
      <c r="F33" s="55"/>
      <c r="G33" s="55"/>
    </row>
    <row r="34" spans="1:7" ht="32.25" customHeight="1">
      <c r="A34" s="56" t="s">
        <v>20</v>
      </c>
      <c r="B34" s="77" t="s">
        <v>44</v>
      </c>
      <c r="C34" s="77"/>
      <c r="D34" s="47">
        <v>21</v>
      </c>
      <c r="E34" s="47"/>
      <c r="F34" s="48">
        <v>-27650419214</v>
      </c>
      <c r="G34" s="48">
        <v>-7066052804</v>
      </c>
    </row>
    <row r="35" spans="1:7" ht="35.25" customHeight="1">
      <c r="A35" s="56" t="s">
        <v>20</v>
      </c>
      <c r="B35" s="77" t="s">
        <v>45</v>
      </c>
      <c r="C35" s="77"/>
      <c r="D35" s="47">
        <v>22</v>
      </c>
      <c r="E35" s="47"/>
      <c r="F35" s="48"/>
      <c r="G35" s="48">
        <v>85714286</v>
      </c>
    </row>
    <row r="36" spans="1:7" ht="28.5" customHeight="1">
      <c r="A36" s="56" t="s">
        <v>20</v>
      </c>
      <c r="B36" s="77" t="s">
        <v>46</v>
      </c>
      <c r="C36" s="77"/>
      <c r="D36" s="47">
        <v>23</v>
      </c>
      <c r="E36" s="47"/>
      <c r="F36" s="48"/>
      <c r="G36" s="48"/>
    </row>
    <row r="37" spans="1:7" ht="30" customHeight="1">
      <c r="A37" s="56" t="s">
        <v>20</v>
      </c>
      <c r="B37" s="77" t="s">
        <v>47</v>
      </c>
      <c r="C37" s="77"/>
      <c r="D37" s="33">
        <v>24</v>
      </c>
      <c r="E37" s="49"/>
      <c r="F37" s="48"/>
      <c r="G37" s="48">
        <v>13585000000</v>
      </c>
    </row>
    <row r="38" spans="1:7" ht="16.5">
      <c r="A38" s="56" t="s">
        <v>20</v>
      </c>
      <c r="B38" s="57" t="s">
        <v>48</v>
      </c>
      <c r="C38" s="45"/>
      <c r="D38" s="47">
        <v>25</v>
      </c>
      <c r="E38" s="47"/>
      <c r="F38" s="48">
        <v>-10000000000</v>
      </c>
      <c r="G38" s="48">
        <v>-20000000000</v>
      </c>
    </row>
    <row r="39" spans="1:7" ht="26.25" customHeight="1">
      <c r="A39" s="56" t="s">
        <v>20</v>
      </c>
      <c r="B39" s="77" t="s">
        <v>49</v>
      </c>
      <c r="C39" s="77"/>
      <c r="D39" s="47">
        <v>26</v>
      </c>
      <c r="E39" s="47"/>
      <c r="F39" s="48"/>
      <c r="G39" s="48"/>
    </row>
    <row r="40" spans="1:7" ht="31.5" customHeight="1">
      <c r="A40" s="56" t="s">
        <v>20</v>
      </c>
      <c r="B40" s="77" t="s">
        <v>50</v>
      </c>
      <c r="C40" s="77"/>
      <c r="D40" s="47">
        <v>27</v>
      </c>
      <c r="E40" s="47"/>
      <c r="F40" s="48"/>
      <c r="G40" s="48">
        <v>1110256071</v>
      </c>
    </row>
    <row r="41" spans="1:7" ht="29.25" customHeight="1">
      <c r="A41" s="52"/>
      <c r="B41" s="78" t="s">
        <v>43</v>
      </c>
      <c r="C41" s="78"/>
      <c r="D41" s="43">
        <v>30</v>
      </c>
      <c r="E41" s="41"/>
      <c r="F41" s="53">
        <f>SUM(F34:F40)</f>
        <v>-37650419214</v>
      </c>
      <c r="G41" s="53">
        <f>SUM(G34:G40)</f>
        <v>-12285082447</v>
      </c>
    </row>
    <row r="42" spans="1:7" ht="16.5">
      <c r="A42" s="52"/>
      <c r="B42" s="39"/>
      <c r="C42" s="39"/>
      <c r="D42" s="43"/>
      <c r="E42" s="41"/>
      <c r="F42" s="58"/>
      <c r="G42" s="58"/>
    </row>
    <row r="43" spans="1:7" ht="16.5">
      <c r="A43" s="52"/>
      <c r="B43" s="39"/>
      <c r="C43" s="39"/>
      <c r="D43" s="43"/>
      <c r="E43" s="41"/>
      <c r="F43" s="58"/>
      <c r="G43" s="58"/>
    </row>
    <row r="44" spans="1:7" ht="16.5">
      <c r="A44" s="52"/>
      <c r="B44" s="39"/>
      <c r="C44" s="39"/>
      <c r="D44" s="43"/>
      <c r="E44" s="41"/>
      <c r="F44" s="58"/>
      <c r="G44" s="58"/>
    </row>
    <row r="45" spans="1:7" ht="16.5">
      <c r="A45" s="15" t="s">
        <v>0</v>
      </c>
      <c r="B45" s="16"/>
      <c r="C45" s="16"/>
      <c r="D45" s="16"/>
      <c r="E45" s="16"/>
      <c r="F45" s="59"/>
      <c r="G45" s="59"/>
    </row>
    <row r="46" spans="1:7" ht="16.5">
      <c r="A46" s="17" t="s">
        <v>9</v>
      </c>
      <c r="B46" s="16"/>
      <c r="C46" s="16"/>
      <c r="D46" s="16"/>
      <c r="E46" s="16"/>
      <c r="F46" s="59"/>
      <c r="G46" s="59"/>
    </row>
    <row r="47" spans="1:7" ht="16.5">
      <c r="A47" s="18" t="s">
        <v>10</v>
      </c>
      <c r="B47" s="16"/>
      <c r="C47" s="16"/>
      <c r="D47" s="16"/>
      <c r="E47" s="16"/>
      <c r="F47" s="59"/>
      <c r="G47" s="59"/>
    </row>
    <row r="48" spans="1:7" ht="16.5">
      <c r="A48" s="60" t="s">
        <v>297</v>
      </c>
      <c r="B48" s="16"/>
      <c r="C48" s="16"/>
      <c r="D48" s="16"/>
      <c r="E48" s="16"/>
      <c r="F48" s="59"/>
      <c r="G48" s="59"/>
    </row>
    <row r="49" spans="1:7" ht="17.25" thickBot="1">
      <c r="A49" s="19" t="s">
        <v>51</v>
      </c>
      <c r="B49" s="61"/>
      <c r="C49" s="61"/>
      <c r="D49" s="61"/>
      <c r="E49" s="61"/>
      <c r="F49" s="62"/>
      <c r="G49" s="62"/>
    </row>
    <row r="50" spans="1:7" ht="16.5">
      <c r="A50" s="18"/>
      <c r="B50" s="18"/>
      <c r="C50" s="18"/>
      <c r="D50" s="18"/>
      <c r="E50" s="18"/>
      <c r="F50" s="26"/>
      <c r="G50" s="26"/>
    </row>
    <row r="51" spans="1:7" ht="29.25">
      <c r="A51" s="28" t="s">
        <v>13</v>
      </c>
      <c r="B51" s="28"/>
      <c r="C51" s="28"/>
      <c r="D51" s="29" t="s">
        <v>14</v>
      </c>
      <c r="E51" s="29" t="s">
        <v>15</v>
      </c>
      <c r="F51" s="182" t="s">
        <v>299</v>
      </c>
      <c r="G51" s="30" t="s">
        <v>300</v>
      </c>
    </row>
    <row r="52" spans="1:7" ht="16.5">
      <c r="A52" s="28"/>
      <c r="B52" s="28"/>
      <c r="C52" s="28"/>
      <c r="D52" s="29"/>
      <c r="E52" s="29"/>
      <c r="F52" s="63"/>
      <c r="G52" s="63"/>
    </row>
    <row r="53" spans="1:7" ht="16.5">
      <c r="A53" s="35" t="s">
        <v>52</v>
      </c>
      <c r="B53" s="36" t="s">
        <v>53</v>
      </c>
      <c r="C53" s="36"/>
      <c r="D53" s="54"/>
      <c r="E53" s="54"/>
      <c r="F53" s="64"/>
      <c r="G53" s="64"/>
    </row>
    <row r="54" spans="1:7" ht="36.75" customHeight="1">
      <c r="A54" s="65" t="s">
        <v>2</v>
      </c>
      <c r="B54" s="77" t="s">
        <v>54</v>
      </c>
      <c r="C54" s="77"/>
      <c r="D54" s="47">
        <v>31</v>
      </c>
      <c r="E54" s="47"/>
      <c r="F54" s="66">
        <v>69893300</v>
      </c>
      <c r="G54" s="66">
        <v>141773474276</v>
      </c>
    </row>
    <row r="55" spans="1:7" ht="36" customHeight="1">
      <c r="A55" s="67" t="s">
        <v>3</v>
      </c>
      <c r="B55" s="77" t="s">
        <v>55</v>
      </c>
      <c r="C55" s="77"/>
      <c r="D55" s="47">
        <v>32</v>
      </c>
      <c r="E55" s="47"/>
      <c r="F55" s="48">
        <v>0</v>
      </c>
      <c r="G55" s="66"/>
    </row>
    <row r="56" spans="1:7" ht="27" customHeight="1">
      <c r="A56" s="67" t="s">
        <v>4</v>
      </c>
      <c r="B56" s="77" t="s">
        <v>56</v>
      </c>
      <c r="C56" s="77"/>
      <c r="D56" s="47">
        <v>33</v>
      </c>
      <c r="E56" s="47"/>
      <c r="F56" s="48">
        <v>54926878141</v>
      </c>
      <c r="G56" s="48">
        <v>63271627779</v>
      </c>
    </row>
    <row r="57" spans="1:7" ht="24.75" customHeight="1">
      <c r="A57" s="67" t="s">
        <v>5</v>
      </c>
      <c r="B57" s="45" t="s">
        <v>295</v>
      </c>
      <c r="C57" s="45"/>
      <c r="D57" s="47">
        <v>34</v>
      </c>
      <c r="E57" s="47"/>
      <c r="F57" s="48">
        <v>-68388363692</v>
      </c>
      <c r="G57" s="48">
        <v>-26903835840</v>
      </c>
    </row>
    <row r="58" spans="1:7" ht="18.75" customHeight="1">
      <c r="A58" s="67" t="s">
        <v>6</v>
      </c>
      <c r="B58" s="45" t="s">
        <v>57</v>
      </c>
      <c r="C58" s="45"/>
      <c r="D58" s="47">
        <v>35</v>
      </c>
      <c r="E58" s="47"/>
      <c r="F58" s="48">
        <v>0</v>
      </c>
      <c r="G58" s="48"/>
    </row>
    <row r="59" spans="1:7" ht="19.5" customHeight="1">
      <c r="A59" s="67" t="s">
        <v>8</v>
      </c>
      <c r="B59" s="77" t="s">
        <v>58</v>
      </c>
      <c r="C59" s="77"/>
      <c r="D59" s="47">
        <v>36</v>
      </c>
      <c r="E59" s="47" t="s">
        <v>59</v>
      </c>
      <c r="F59" s="48">
        <v>-41687021500</v>
      </c>
      <c r="G59" s="51">
        <v>-16888317200</v>
      </c>
    </row>
    <row r="60" spans="1:7" ht="33.75" customHeight="1">
      <c r="A60" s="52"/>
      <c r="B60" s="78" t="s">
        <v>60</v>
      </c>
      <c r="C60" s="78"/>
      <c r="D60" s="43">
        <v>40</v>
      </c>
      <c r="E60" s="43"/>
      <c r="F60" s="68">
        <f>SUM(F54:F59)</f>
        <v>-55078613751</v>
      </c>
      <c r="G60" s="68">
        <f>SUM(G54:G59)</f>
        <v>161252949015</v>
      </c>
    </row>
    <row r="61" spans="1:7" ht="4.5" customHeight="1">
      <c r="A61" s="52"/>
      <c r="B61" s="39"/>
      <c r="C61" s="39"/>
      <c r="D61" s="43"/>
      <c r="E61" s="43"/>
      <c r="F61" s="42"/>
      <c r="G61" s="42"/>
    </row>
    <row r="62" spans="1:7" ht="39" customHeight="1">
      <c r="A62" s="35"/>
      <c r="B62" s="76" t="s">
        <v>61</v>
      </c>
      <c r="C62" s="76"/>
      <c r="D62" s="54">
        <v>50</v>
      </c>
      <c r="E62" s="54"/>
      <c r="F62" s="177">
        <f>F60+F41+F31</f>
        <v>-114595203299</v>
      </c>
      <c r="G62" s="55">
        <f>G60+G41+G31</f>
        <v>64737142675</v>
      </c>
    </row>
    <row r="63" spans="1:7" ht="16.5">
      <c r="A63" s="35"/>
      <c r="B63" s="69"/>
      <c r="C63" s="69"/>
      <c r="D63" s="54"/>
      <c r="E63" s="54"/>
      <c r="F63" s="55"/>
      <c r="G63" s="55"/>
    </row>
    <row r="64" spans="1:7" ht="18.75" customHeight="1">
      <c r="A64" s="35"/>
      <c r="B64" s="76" t="s">
        <v>62</v>
      </c>
      <c r="C64" s="76"/>
      <c r="D64" s="54">
        <v>60</v>
      </c>
      <c r="E64" s="54"/>
      <c r="F64" s="55">
        <v>118156459779</v>
      </c>
      <c r="G64" s="55">
        <v>53419317104</v>
      </c>
    </row>
    <row r="65" spans="1:7" ht="16.5">
      <c r="A65" s="35"/>
      <c r="B65" s="69"/>
      <c r="C65" s="69"/>
      <c r="D65" s="54"/>
      <c r="E65" s="54"/>
      <c r="F65" s="55"/>
      <c r="G65" s="55"/>
    </row>
    <row r="66" spans="1:7" ht="37.5" customHeight="1">
      <c r="A66" s="44"/>
      <c r="B66" s="77" t="s">
        <v>296</v>
      </c>
      <c r="C66" s="77"/>
      <c r="D66" s="47">
        <v>61</v>
      </c>
      <c r="E66" s="47"/>
      <c r="F66" s="48">
        <v>0</v>
      </c>
      <c r="G66" s="48"/>
    </row>
    <row r="67" spans="1:7" ht="16.5">
      <c r="A67" s="44"/>
      <c r="B67" s="45"/>
      <c r="C67" s="45"/>
      <c r="D67" s="47"/>
      <c r="E67" s="47"/>
      <c r="F67" s="51"/>
      <c r="G67" s="51"/>
    </row>
    <row r="68" spans="1:7" ht="17.25" customHeight="1" thickBot="1">
      <c r="A68" s="35"/>
      <c r="B68" s="76" t="s">
        <v>63</v>
      </c>
      <c r="C68" s="76"/>
      <c r="D68" s="54">
        <v>70</v>
      </c>
      <c r="E68" s="54"/>
      <c r="F68" s="70">
        <f>F62+F64+F66</f>
        <v>3561256480</v>
      </c>
      <c r="G68" s="70">
        <f>G62+G64+G66</f>
        <v>118156459779</v>
      </c>
    </row>
    <row r="69" spans="1:7" ht="17.25" thickTop="1">
      <c r="A69" s="35"/>
      <c r="B69" s="36"/>
      <c r="C69" s="36"/>
      <c r="D69" s="54"/>
      <c r="E69" s="54"/>
      <c r="F69" s="71">
        <f>F68-3561256480</f>
        <v>0</v>
      </c>
      <c r="G69" s="72"/>
    </row>
    <row r="70" spans="1:7" ht="16.5">
      <c r="A70" s="35"/>
      <c r="B70" s="36"/>
      <c r="C70" s="36"/>
      <c r="D70" s="54"/>
      <c r="E70" s="54"/>
      <c r="F70" s="71"/>
      <c r="G70" s="72"/>
    </row>
    <row r="71" spans="1:7" ht="16.5">
      <c r="A71" s="18"/>
      <c r="B71" s="18"/>
      <c r="C71" s="18"/>
      <c r="D71" s="18"/>
      <c r="E71" s="17" t="s">
        <v>301</v>
      </c>
      <c r="F71" s="18"/>
      <c r="G71" s="73"/>
    </row>
    <row r="72" spans="1:7" ht="16.5">
      <c r="A72" s="18"/>
      <c r="B72" s="18"/>
      <c r="C72" s="18"/>
      <c r="D72" s="18"/>
      <c r="E72" s="183"/>
      <c r="F72" s="183"/>
      <c r="G72" s="184"/>
    </row>
    <row r="73" spans="1:7" ht="16.5">
      <c r="A73" s="18"/>
      <c r="B73" s="18"/>
      <c r="C73" s="18"/>
      <c r="D73" s="18"/>
      <c r="E73" s="183"/>
      <c r="F73" s="183"/>
      <c r="G73" s="184"/>
    </row>
    <row r="74" spans="1:7" ht="16.5">
      <c r="A74" s="26"/>
      <c r="B74" s="74"/>
      <c r="C74" s="74"/>
      <c r="D74" s="26"/>
      <c r="E74" s="18"/>
      <c r="F74" s="18"/>
      <c r="G74" s="26"/>
    </row>
    <row r="75" spans="1:7" ht="16.5">
      <c r="A75" s="26"/>
      <c r="B75" s="25"/>
      <c r="C75" s="75"/>
      <c r="D75" s="18"/>
      <c r="E75" s="18"/>
      <c r="F75" s="18"/>
      <c r="G75" s="26"/>
    </row>
    <row r="76" spans="1:7" ht="16.5">
      <c r="A76" s="26"/>
      <c r="B76" s="25"/>
      <c r="C76" s="23"/>
      <c r="D76" s="25"/>
      <c r="E76" s="25"/>
      <c r="F76" s="25"/>
      <c r="G76" s="26"/>
    </row>
    <row r="77" spans="1:7" ht="16.5">
      <c r="A77" s="26"/>
      <c r="B77" s="18"/>
      <c r="C77" s="18"/>
      <c r="D77" s="18"/>
      <c r="E77" s="18"/>
      <c r="F77" s="49"/>
      <c r="G77" s="26"/>
    </row>
    <row r="78" spans="1:7" ht="16.5">
      <c r="A78" s="26"/>
      <c r="B78" s="25"/>
      <c r="C78" s="26"/>
      <c r="D78" s="26"/>
      <c r="E78" s="26"/>
      <c r="F78" s="26"/>
      <c r="G78" s="26"/>
    </row>
    <row r="79" spans="1:7" ht="16.5">
      <c r="A79" s="176" t="s">
        <v>302</v>
      </c>
      <c r="B79" s="18"/>
      <c r="C79" s="26"/>
      <c r="D79" s="26"/>
      <c r="E79" s="26"/>
      <c r="F79" s="26"/>
      <c r="G79" s="26"/>
    </row>
    <row r="80" spans="1:7" ht="16.5">
      <c r="A80" s="176" t="s">
        <v>303</v>
      </c>
      <c r="B80" s="26"/>
      <c r="C80" s="26"/>
      <c r="D80" s="26"/>
      <c r="E80" s="26"/>
      <c r="F80" s="26"/>
      <c r="G80" s="26"/>
    </row>
    <row r="81" spans="1:7" ht="16.5">
      <c r="A81" s="18" t="s">
        <v>310</v>
      </c>
      <c r="B81" s="74"/>
      <c r="C81" s="74"/>
      <c r="D81" s="26"/>
      <c r="E81" s="18"/>
      <c r="F81" s="18"/>
      <c r="G81" s="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Kuong</dc:creator>
  <cp:keywords/>
  <dc:description/>
  <cp:lastModifiedBy>To Chuc</cp:lastModifiedBy>
  <cp:lastPrinted>2009-02-17T08:22:54Z</cp:lastPrinted>
  <dcterms:created xsi:type="dcterms:W3CDTF">2008-07-31T05:52:02Z</dcterms:created>
  <dcterms:modified xsi:type="dcterms:W3CDTF">2009-02-26T06:42:28Z</dcterms:modified>
  <cp:category/>
  <cp:version/>
  <cp:contentType/>
  <cp:contentStatus/>
</cp:coreProperties>
</file>